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1600" windowHeight="9210" activeTab="0"/>
  </bookViews>
  <sheets>
    <sheet name="IMPORTANTE" sheetId="1" r:id="rId1"/>
    <sheet name="Calcolo DEM" sheetId="2" r:id="rId2"/>
    <sheet name="Tabella SIAE" sheetId="3" r:id="rId3"/>
    <sheet name="Tabella SCF" sheetId="4" r:id="rId4"/>
  </sheets>
  <definedNames/>
  <calcPr fullCalcOnLoad="1"/>
</workbook>
</file>

<file path=xl/sharedStrings.xml><?xml version="1.0" encoding="utf-8"?>
<sst xmlns="http://schemas.openxmlformats.org/spreadsheetml/2006/main" count="163" uniqueCount="93">
  <si>
    <t>SOGGETTO ORGANIZZATORE</t>
  </si>
  <si>
    <t>DA</t>
  </si>
  <si>
    <t>A</t>
  </si>
  <si>
    <t>oltre</t>
  </si>
  <si>
    <t>ABITANTI</t>
  </si>
  <si>
    <t>Ogni fattura SIAE deve contenere:</t>
  </si>
  <si>
    <t>IMPORTANTE</t>
  </si>
  <si>
    <t>Feste Zonali Piccole: una sola Pro Loco per manifestazioni in Frazioni o Comuni</t>
  </si>
  <si>
    <t>Feste Zonali Medie: una sola Pro Loco per manifestazioni in Frazioni o Comuni</t>
  </si>
  <si>
    <t>Feste Piccole: una sola Pro Loco per manifestazioni in Frazioni o Comuni</t>
  </si>
  <si>
    <t>Feste Medie Piccole: una sola Pro Loco per manifestazioni in Frazioni o Comuni</t>
  </si>
  <si>
    <t>Feste Medie: una sola Pro Loco o Unioni di Pro Loco coordinate UNPLI per manifestazioni in Frazioni o Comuni</t>
  </si>
  <si>
    <t>Feste Medie Grandi: unioni di Pro Loco coordinate UNPLI per manifestazioni in Comuni o Province</t>
  </si>
  <si>
    <t>Feste Grandi: unioni di Pro Loco coordinate UNPLI per manifestazioni in Comuni o Province</t>
  </si>
  <si>
    <t>PUNTI SPETTACOLO</t>
  </si>
  <si>
    <t>GIORNATE DI EFFETTIVO SPETTACOLO</t>
  </si>
  <si>
    <t>COMPENSO DEM GIORNALIERO     (A)</t>
  </si>
  <si>
    <t>SOMMA COMPLESSIVA DEM GIORNALIERO RIDOTTO DEL 10% ART.8 DELL'ACCORDO (D=B+C)</t>
  </si>
  <si>
    <t>QUOTA UNPLI COD. 3891 DA TROVARE IN FATTURA                 (C = 5% di A)</t>
  </si>
  <si>
    <t>- il codice 59 - nella parte sinistra della fattura</t>
  </si>
  <si>
    <t>- il codice 3891 "QUOTA UNPLI" - nella parte destra della fattura</t>
  </si>
  <si>
    <t>Pro Loco in Frazioni o Comuni fino a 1.000 abitanti</t>
  </si>
  <si>
    <t>Pro Loco in Frazioni o Comuni da 3.001 a 6.000 abitanti</t>
  </si>
  <si>
    <t>Pro Loco in Frazioni o Comuni da 1.001 a 3.000 abitanti</t>
  </si>
  <si>
    <t>Pro Loco in Frazioni o Comuni da 6.001 a 15.000 abitanti</t>
  </si>
  <si>
    <t>Pro Loco o Unioni di Pro Loco coordinate UNPLI in Frazioni o Comuni da 15.0001 a 40.000 abitanti</t>
  </si>
  <si>
    <t>Pro Loco o Unioni di Pro Loco coordinate UNPLI in Comuni o Province da 40.0001 a 100.000 abitanti</t>
  </si>
  <si>
    <t>Pro Loco o Unioni di Pro Loco coordinate UNPLI in Comuni o Province con oltre 100.000 abitanti</t>
  </si>
  <si>
    <t>- sconto associativo SIAE a favore Pro Loco</t>
  </si>
  <si>
    <t>- sconto associativo SIAE a favore UNPLI</t>
  </si>
  <si>
    <t>- la dicitura "UNPLI" o "ASSOCIATO" nella parte sinistra della fattura</t>
  </si>
  <si>
    <t>L'IVA va versata trimestralmente, utilizzando il mod. F24.</t>
  </si>
  <si>
    <t>Nel mod. 1026 va indicato:</t>
  </si>
  <si>
    <t>- l'incasso connesso alla musica</t>
  </si>
  <si>
    <t>- l'incasso da sponsorizzazioni</t>
  </si>
  <si>
    <t>- l'incasso della pubblicità (ATTENZIONE: non assoggetato a SIAE)</t>
  </si>
  <si>
    <t>I diritti amministrativi SIAE hanno un importo massimo di 5 €.</t>
  </si>
  <si>
    <t>Quota UNPLI</t>
  </si>
  <si>
    <t>Per quanto riguarda manifestazioni cinematografiche, sfilate di moda, suoni e luci/fontane luminose fare riferimento ai tariffari aggiornati del memorandum SIAE per le Pro Loco d'Italia.</t>
  </si>
  <si>
    <t>I fogli di calcolo servono per spettacoli musicali veri e propri, festival di canzoni, concerti di musica leggera, classica, jazz, concerti di danza e balletti, concerti di bande e majorette, rassegne di gruppi folcloristici, corsi carnevaleschi e rievocazioni storiche, spettacoli di arte varia, trattenimenti danzanti, concertini.</t>
  </si>
  <si>
    <t>Durata in giorni con musica</t>
  </si>
  <si>
    <t>Nome manifestazione</t>
  </si>
  <si>
    <t>Mese</t>
  </si>
  <si>
    <t>Anno</t>
  </si>
  <si>
    <t>G</t>
  </si>
  <si>
    <t>H</t>
  </si>
  <si>
    <t>I</t>
  </si>
  <si>
    <t>SOGGETTO ORGANIZZATORE Numero abitanti della località (area coinvolta o solo capoluogo o solo frazione)</t>
  </si>
  <si>
    <t>Gennaio</t>
  </si>
  <si>
    <t>Febbraio</t>
  </si>
  <si>
    <t>Marzo</t>
  </si>
  <si>
    <t>Aprile</t>
  </si>
  <si>
    <t>Maggio</t>
  </si>
  <si>
    <t>Giugno</t>
  </si>
  <si>
    <t>Luglio</t>
  </si>
  <si>
    <t>Agosto</t>
  </si>
  <si>
    <t>Settembre</t>
  </si>
  <si>
    <t>Ottobre</t>
  </si>
  <si>
    <t>Novembre</t>
  </si>
  <si>
    <t>Dicembre</t>
  </si>
  <si>
    <t>Data</t>
  </si>
  <si>
    <t>NO</t>
  </si>
  <si>
    <t>SI</t>
  </si>
  <si>
    <t>Compenso Fisso DEM giornaliero</t>
  </si>
  <si>
    <t>Punti Spettacolo</t>
  </si>
  <si>
    <t>Giornate di effettivo spettacolo</t>
  </si>
  <si>
    <t>Giorno di manifestazione con ORCHESTRA</t>
  </si>
  <si>
    <t>Giorno di manifestazione con STRUM. MECCANICO</t>
  </si>
  <si>
    <t>Punti spettacolo TOTALI</t>
  </si>
  <si>
    <t>Quota UNPLI   cod. 3891</t>
  </si>
  <si>
    <t>FOGLIO DI CALCOLO DEM PER MANIFESTAZIONI GRATUITE</t>
  </si>
  <si>
    <t>Quota SCF-AFI</t>
  </si>
  <si>
    <t>Totale fattura da pagare                  (IVA compresa)</t>
  </si>
  <si>
    <t>Imponibile DEM</t>
  </si>
  <si>
    <t>Compenso fisso DEM</t>
  </si>
  <si>
    <t>Totale</t>
  </si>
  <si>
    <t>COMPENSO DEM GIORNALIERO DA TROVARE IN FATTURA                 (B = A-15%)</t>
  </si>
  <si>
    <t>CONVENZIONE SCF - UNPLI</t>
  </si>
  <si>
    <t>Tariffa base a giornata al netto degli sconti associativi (-20%)  
(IVA ESCLUSA)</t>
  </si>
  <si>
    <t>ACCORPAMENTO TARIFFE SCF (95+5)</t>
  </si>
  <si>
    <t>IVA 22% DEM + SCF</t>
  </si>
  <si>
    <t>Imponibile SCF</t>
  </si>
  <si>
    <t>Sconti alle Pro Loco in base alle convenzioni SIAE e SCF:</t>
  </si>
  <si>
    <t>- sconto associativo SCF a favore Pro Loco</t>
  </si>
  <si>
    <t>COMPENSI ANNO 2019 (IVA ESCLUSA)</t>
  </si>
  <si>
    <t>Tabella dei compensi FISSI per manifestazioni gratuite (Punto A) - Colonna 2 - Anno 2023
COLONNA 2: Festival di canzoni, concerti di musica leggera, jazz, classica, spettacoli di danza/balletto, concerti bandistici, corali e folcloristici</t>
  </si>
  <si>
    <t>Inviare al mandatario copia della tessera associativa UNPLI a inizio anno</t>
  </si>
  <si>
    <t>E' necessario inviare alla SIAE i documenti di chiusura manifestazione entro e non oltre il QUINTO giorno; il primo giorno dell'evento conta come primo giorno dei cinque (salvo diversi accordi con il mandatario).</t>
  </si>
  <si>
    <t>L'ISI (Imposta sugli spettacoli) va versata entro e non oltre il QUINTO giorno successivo alla chiusura della manifestazione, utilizzando il modello F24 causale 6728 (riguarda solo gli spettacoli musicali con strumento meccanico e con consumazione inclusa).</t>
  </si>
  <si>
    <t>- l'incasso non connesso alla musica su altro - specificando fuori dalla musica (ATTENZIONE: non assoggetato a SIAE)</t>
  </si>
  <si>
    <t>In caso di maltempo, per evitare di pagare il compenso SIAE, è necessario inviare una mail almeno 24 ore prima dell'evento nel quale si attesta la mancata esecuzione musicale (se in seguito, tempo permettendo si fosse svolta l'esecuzione musicale, comunicare tramite mail al mandatario)</t>
  </si>
  <si>
    <t>N.B. Gli spettacoli di cabaret sono composti dalla parte musicale e dalla parte teatrale. Per quest'ultima vale quanto previsto per il teatro.</t>
  </si>
  <si>
    <t>N.B. Per ogni contratto musicale aperto serve che la Pro Loco si faccia dare copia del certificato di agibilità O copia di esenzione del certificato di agibilità</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</si>
</sst>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Red]\-#,##0\ "/>
    <numFmt numFmtId="173" formatCode="&quot;€&quot;\ #,##0.00"/>
    <numFmt numFmtId="174" formatCode="0_ ;[Red]\-0\ "/>
  </numFmts>
  <fonts count="49">
    <font>
      <sz val="11"/>
      <color theme="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0"/>
      <color indexed="8"/>
      <name val="Calibri"/>
      <family val="2"/>
    </font>
    <font>
      <sz val="11"/>
      <name val="Calibri"/>
      <family val="2"/>
    </font>
    <font>
      <b/>
      <sz val="14"/>
      <name val="Calibri"/>
      <family val="2"/>
    </font>
    <font>
      <b/>
      <sz val="16"/>
      <color indexed="8"/>
      <name val="Calibri"/>
      <family val="2"/>
    </font>
    <font>
      <b/>
      <sz val="14"/>
      <color indexed="8"/>
      <name val="Calibri"/>
      <family val="2"/>
    </font>
    <font>
      <sz val="20"/>
      <color indexed="8"/>
      <name val="Calibri"/>
      <family val="2"/>
    </font>
    <font>
      <b/>
      <i/>
      <sz val="16"/>
      <color indexed="8"/>
      <name val="Calibri"/>
      <family val="2"/>
    </font>
    <font>
      <b/>
      <u val="single"/>
      <sz val="14"/>
      <color indexed="8"/>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20"/>
      <color theme="1"/>
      <name val="Calibri"/>
      <family val="2"/>
    </font>
    <font>
      <b/>
      <sz val="16"/>
      <color theme="1"/>
      <name val="Calibri"/>
      <family val="2"/>
    </font>
    <font>
      <b/>
      <sz val="14"/>
      <color theme="1"/>
      <name val="Calibri"/>
      <family val="2"/>
    </font>
    <font>
      <sz val="20"/>
      <color theme="1"/>
      <name val="Calibri"/>
      <family val="2"/>
    </font>
    <font>
      <b/>
      <i/>
      <sz val="16"/>
      <color theme="1"/>
      <name val="Calibri"/>
      <family val="2"/>
    </font>
    <font>
      <b/>
      <u val="single"/>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9FF66"/>
        <bgColor indexed="64"/>
      </patternFill>
    </fill>
    <fill>
      <patternFill patternType="solid">
        <fgColor rgb="FFFFFF99"/>
        <bgColor indexed="64"/>
      </patternFill>
    </fill>
    <fill>
      <patternFill patternType="solid">
        <fgColor theme="0" tint="-0.04997999966144562"/>
        <bgColor indexed="64"/>
      </patternFill>
    </fill>
    <fill>
      <patternFill patternType="solid">
        <fgColor indexed="41"/>
        <bgColor indexed="64"/>
      </patternFill>
    </fill>
    <fill>
      <patternFill patternType="solid">
        <fgColor rgb="FFFFFF00"/>
        <bgColor indexed="64"/>
      </patternFill>
    </fill>
    <fill>
      <patternFill patternType="solid">
        <fgColor indexed="15"/>
        <bgColor indexed="64"/>
      </patternFill>
    </fill>
    <fill>
      <patternFill patternType="solid">
        <fgColor indexed="1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top/>
      <bottom/>
    </border>
    <border>
      <left style="thin"/>
      <right style="thin"/>
      <top style="thin"/>
      <bottom/>
    </border>
    <border>
      <left style="medium">
        <color rgb="FF00B050"/>
      </left>
      <right style="medium">
        <color rgb="FF00B050"/>
      </right>
      <top style="medium">
        <color rgb="FF00B050"/>
      </top>
      <bottom style="medium">
        <color rgb="FF00B050"/>
      </bottom>
    </border>
    <border>
      <left style="thin"/>
      <right/>
      <top style="thin"/>
      <bottom style="thin"/>
    </border>
    <border>
      <left style="thin"/>
      <right style="thin"/>
      <top/>
      <bottom style="thin"/>
    </border>
    <border>
      <left/>
      <right style="thin"/>
      <top/>
      <bottom style="thin"/>
    </border>
    <border>
      <left style="medium">
        <color rgb="FFFF0000"/>
      </left>
      <right style="medium">
        <color rgb="FFFF0000"/>
      </right>
      <top style="medium">
        <color rgb="FFFF0000"/>
      </top>
      <bottom style="medium">
        <color rgb="FFFF0000"/>
      </bottom>
    </border>
    <border>
      <left style="thin"/>
      <right/>
      <top style="thin"/>
      <bottom/>
    </border>
    <border>
      <left/>
      <right/>
      <top style="thin"/>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thin"/>
      <top style="thin"/>
      <bottom style="thin"/>
    </border>
    <border>
      <left style="thin"/>
      <right/>
      <top style="thin"/>
      <bottom style="medium">
        <color rgb="FF00B050"/>
      </bottom>
    </border>
    <border>
      <left/>
      <right style="thin"/>
      <top style="thin"/>
      <bottom style="medium">
        <color rgb="FF00B050"/>
      </bottom>
    </border>
    <border>
      <left style="medium">
        <color rgb="FF00B050"/>
      </left>
      <right/>
      <top style="medium">
        <color rgb="FF00B050"/>
      </top>
      <bottom style="medium">
        <color rgb="FF00B050"/>
      </bottom>
    </border>
    <border>
      <left/>
      <right style="medium">
        <color rgb="FF00B050"/>
      </right>
      <top style="medium">
        <color rgb="FF00B050"/>
      </top>
      <bottom style="medium">
        <color rgb="FF00B050"/>
      </bottom>
    </border>
    <border>
      <left/>
      <right/>
      <top style="thin"/>
      <bottom/>
    </border>
    <border>
      <left/>
      <right style="thin"/>
      <top style="thin"/>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top style="thin"/>
      <bottom style="medium">
        <color rgb="FF00B050"/>
      </bottom>
    </border>
    <border>
      <left/>
      <right/>
      <top style="medium">
        <color rgb="FF00B050"/>
      </top>
      <bottom style="medium">
        <color rgb="FF00B050"/>
      </bottom>
    </border>
    <border>
      <left style="thick"/>
      <right/>
      <top/>
      <bottom style="thick"/>
    </border>
    <border>
      <left/>
      <right/>
      <top/>
      <bottom style="thick"/>
    </border>
    <border>
      <left/>
      <right style="thick"/>
      <top/>
      <bottom style="thick"/>
    </border>
    <border>
      <left/>
      <right style="thick"/>
      <top/>
      <bottom/>
    </border>
    <border>
      <left style="thick"/>
      <right/>
      <top style="thick"/>
      <bottom/>
    </border>
    <border>
      <left/>
      <right/>
      <top style="thick"/>
      <bottom/>
    </border>
    <border>
      <left/>
      <right style="thick"/>
      <top style="thick"/>
      <bottom/>
    </border>
    <border>
      <left style="thin"/>
      <right/>
      <top style="thick"/>
      <bottom style="thin"/>
    </border>
    <border>
      <left/>
      <right style="thin"/>
      <top style="thick"/>
      <bottom style="thin"/>
    </border>
    <border>
      <left style="thin"/>
      <right style="thin"/>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7">
    <xf numFmtId="0" fontId="0" fillId="0" borderId="0" xfId="0" applyFont="1" applyAlignment="1">
      <alignment/>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horizontal="left" indent="1"/>
      <protection/>
    </xf>
    <xf numFmtId="0" fontId="43" fillId="0" borderId="0" xfId="0" applyFont="1" applyAlignment="1">
      <alignment horizontal="right" vertical="top"/>
    </xf>
    <xf numFmtId="0" fontId="43" fillId="0" borderId="0" xfId="0" applyFont="1" applyAlignment="1">
      <alignment horizontal="right" vertical="top" wrapText="1"/>
    </xf>
    <xf numFmtId="49" fontId="40" fillId="33" borderId="10" xfId="0" applyNumberFormat="1" applyFont="1" applyFill="1" applyBorder="1" applyAlignment="1" applyProtection="1">
      <alignment horizontal="center"/>
      <protection/>
    </xf>
    <xf numFmtId="0" fontId="4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40" fillId="0" borderId="0" xfId="0" applyFont="1" applyFill="1" applyBorder="1" applyAlignment="1" applyProtection="1">
      <alignment horizontal="left" vertical="center" indent="1"/>
      <protection/>
    </xf>
    <xf numFmtId="49" fontId="0" fillId="34" borderId="10" xfId="0" applyNumberFormat="1" applyFont="1" applyFill="1" applyBorder="1" applyAlignment="1" applyProtection="1">
      <alignment/>
      <protection/>
    </xf>
    <xf numFmtId="9" fontId="40" fillId="34" borderId="1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172" fontId="0" fillId="0" borderId="0" xfId="43" applyNumberFormat="1" applyFont="1" applyFill="1" applyBorder="1" applyAlignment="1" applyProtection="1">
      <alignment/>
      <protection/>
    </xf>
    <xf numFmtId="8" fontId="0" fillId="35" borderId="10" xfId="0" applyNumberFormat="1" applyFont="1" applyFill="1" applyBorder="1" applyAlignment="1" applyProtection="1">
      <alignment/>
      <protection/>
    </xf>
    <xf numFmtId="172" fontId="0" fillId="0" borderId="0" xfId="0" applyNumberFormat="1" applyFont="1" applyFill="1" applyBorder="1" applyAlignment="1" applyProtection="1">
      <alignment/>
      <protection/>
    </xf>
    <xf numFmtId="0" fontId="0" fillId="0" borderId="0" xfId="0" applyFont="1" applyAlignment="1">
      <alignment/>
    </xf>
    <xf numFmtId="0" fontId="40" fillId="0" borderId="11" xfId="0" applyFont="1" applyBorder="1" applyAlignment="1">
      <alignment horizontal="right" vertical="top"/>
    </xf>
    <xf numFmtId="0" fontId="40" fillId="0" borderId="10" xfId="0" applyFont="1" applyFill="1" applyBorder="1" applyAlignment="1">
      <alignment horizontal="center" vertical="center"/>
    </xf>
    <xf numFmtId="0" fontId="0" fillId="0" borderId="10" xfId="0" applyFont="1" applyFill="1" applyBorder="1" applyAlignment="1">
      <alignment horizontal="left" wrapText="1"/>
    </xf>
    <xf numFmtId="172" fontId="0" fillId="0" borderId="10" xfId="0" applyNumberFormat="1" applyFont="1" applyFill="1" applyBorder="1" applyAlignment="1">
      <alignment horizontal="center" vertical="center"/>
    </xf>
    <xf numFmtId="0" fontId="40" fillId="34" borderId="10" xfId="0" applyFont="1" applyFill="1" applyBorder="1" applyAlignment="1" applyProtection="1">
      <alignment horizontal="center" vertical="center"/>
      <protection/>
    </xf>
    <xf numFmtId="0" fontId="40" fillId="34" borderId="12" xfId="0" applyFont="1" applyFill="1" applyBorder="1" applyAlignment="1" applyProtection="1">
      <alignment horizontal="center" vertical="center" wrapText="1"/>
      <protection/>
    </xf>
    <xf numFmtId="0" fontId="0" fillId="0" borderId="0" xfId="0" applyFont="1" applyAlignment="1" applyProtection="1">
      <alignment horizontal="center"/>
      <protection/>
    </xf>
    <xf numFmtId="0" fontId="0" fillId="0" borderId="13" xfId="0" applyFont="1" applyFill="1" applyBorder="1" applyAlignment="1" applyProtection="1">
      <alignment horizontal="center"/>
      <protection locked="0"/>
    </xf>
    <xf numFmtId="0" fontId="0" fillId="34" borderId="14" xfId="0" applyFont="1" applyFill="1" applyBorder="1" applyAlignment="1" applyProtection="1">
      <alignment horizontal="center"/>
      <protection/>
    </xf>
    <xf numFmtId="0" fontId="40" fillId="34" borderId="10" xfId="0" applyFont="1" applyFill="1" applyBorder="1" applyAlignment="1" applyProtection="1">
      <alignment horizontal="left" vertical="center"/>
      <protection/>
    </xf>
    <xf numFmtId="174" fontId="0" fillId="35" borderId="15" xfId="0" applyNumberFormat="1" applyFont="1" applyFill="1" applyBorder="1" applyAlignment="1" applyProtection="1">
      <alignment horizontal="right"/>
      <protection/>
    </xf>
    <xf numFmtId="8" fontId="0" fillId="35" borderId="16" xfId="0" applyNumberFormat="1" applyFont="1" applyFill="1" applyBorder="1" applyAlignment="1" applyProtection="1">
      <alignment horizontal="right"/>
      <protection/>
    </xf>
    <xf numFmtId="8" fontId="0" fillId="35" borderId="17" xfId="0" applyNumberFormat="1" applyFont="1" applyFill="1" applyBorder="1" applyAlignment="1" applyProtection="1">
      <alignment horizontal="right"/>
      <protection/>
    </xf>
    <xf numFmtId="0" fontId="0" fillId="34" borderId="12" xfId="0" applyFont="1" applyFill="1" applyBorder="1" applyAlignment="1" applyProtection="1">
      <alignment horizontal="left" vertical="center" wrapText="1"/>
      <protection/>
    </xf>
    <xf numFmtId="0" fontId="40" fillId="34" borderId="18" xfId="0" applyFont="1" applyFill="1" applyBorder="1" applyAlignment="1" applyProtection="1">
      <alignment horizontal="center" vertical="center" wrapText="1"/>
      <protection/>
    </xf>
    <xf numFmtId="172" fontId="0" fillId="0" borderId="13" xfId="0" applyNumberFormat="1" applyFont="1" applyBorder="1" applyAlignment="1" applyProtection="1">
      <alignment/>
      <protection locked="0"/>
    </xf>
    <xf numFmtId="0" fontId="40" fillId="34" borderId="10" xfId="0" applyFont="1" applyFill="1" applyBorder="1" applyAlignment="1" applyProtection="1">
      <alignment horizontal="center" vertical="center" wrapText="1"/>
      <protection/>
    </xf>
    <xf numFmtId="172" fontId="0" fillId="0" borderId="0" xfId="43" applyNumberFormat="1" applyFont="1" applyFill="1" applyBorder="1" applyAlignment="1" applyProtection="1">
      <alignment horizontal="right"/>
      <protection/>
    </xf>
    <xf numFmtId="174" fontId="0" fillId="35" borderId="16" xfId="0" applyNumberFormat="1" applyFont="1" applyFill="1" applyBorder="1" applyAlignment="1" applyProtection="1">
      <alignment horizontal="right"/>
      <protection/>
    </xf>
    <xf numFmtId="0" fontId="40" fillId="34" borderId="19" xfId="0" applyFont="1" applyFill="1" applyBorder="1" applyAlignment="1" applyProtection="1">
      <alignment horizontal="center" vertical="center" wrapText="1"/>
      <protection/>
    </xf>
    <xf numFmtId="8" fontId="0" fillId="35" borderId="14" xfId="0" applyNumberFormat="1" applyFont="1" applyFill="1" applyBorder="1" applyAlignment="1" applyProtection="1">
      <alignment/>
      <protection/>
    </xf>
    <xf numFmtId="8" fontId="0" fillId="35" borderId="10" xfId="0" applyNumberFormat="1" applyFont="1" applyFill="1" applyBorder="1" applyAlignment="1" applyProtection="1">
      <alignment horizontal="right"/>
      <protection/>
    </xf>
    <xf numFmtId="0" fontId="27" fillId="0" borderId="0" xfId="0" applyFont="1" applyFill="1" applyBorder="1" applyAlignment="1" applyProtection="1">
      <alignment horizontal="center" vertical="center" wrapText="1"/>
      <protection/>
    </xf>
    <xf numFmtId="172" fontId="27" fillId="0" borderId="0" xfId="43" applyNumberFormat="1" applyFont="1" applyFill="1" applyBorder="1" applyAlignment="1" applyProtection="1">
      <alignment horizontal="right"/>
      <protection/>
    </xf>
    <xf numFmtId="8" fontId="27" fillId="0" borderId="0" xfId="43" applyNumberFormat="1" applyFont="1" applyFill="1" applyBorder="1" applyAlignment="1" applyProtection="1">
      <alignment horizontal="right"/>
      <protection/>
    </xf>
    <xf numFmtId="0" fontId="27" fillId="0" borderId="0" xfId="0" applyFont="1" applyFill="1" applyBorder="1" applyAlignment="1" applyProtection="1">
      <alignment/>
      <protection/>
    </xf>
    <xf numFmtId="8" fontId="27" fillId="0" borderId="0" xfId="0" applyNumberFormat="1" applyFont="1" applyFill="1" applyBorder="1" applyAlignment="1" applyProtection="1">
      <alignment/>
      <protection/>
    </xf>
    <xf numFmtId="0" fontId="27" fillId="0" borderId="0" xfId="0" applyFont="1" applyFill="1" applyBorder="1" applyAlignment="1" applyProtection="1">
      <alignment horizontal="left" vertical="center" wrapText="1"/>
      <protection/>
    </xf>
    <xf numFmtId="0" fontId="27" fillId="0" borderId="0" xfId="0" applyFont="1" applyAlignment="1" applyProtection="1">
      <alignment/>
      <protection/>
    </xf>
    <xf numFmtId="174" fontId="27" fillId="0" borderId="0" xfId="0" applyNumberFormat="1" applyFont="1" applyAlignment="1" applyProtection="1">
      <alignment horizontal="right"/>
      <protection/>
    </xf>
    <xf numFmtId="174" fontId="27" fillId="0" borderId="0" xfId="0" applyNumberFormat="1" applyFont="1" applyFill="1" applyBorder="1" applyAlignment="1" applyProtection="1">
      <alignment horizontal="right"/>
      <protection/>
    </xf>
    <xf numFmtId="172" fontId="0" fillId="35" borderId="20" xfId="0" applyNumberFormat="1" applyFont="1" applyFill="1" applyBorder="1" applyAlignment="1" applyProtection="1">
      <alignment/>
      <protection/>
    </xf>
    <xf numFmtId="0" fontId="27" fillId="0" borderId="0" xfId="0" applyFont="1" applyFill="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horizontal="right" vertical="top"/>
      <protection/>
    </xf>
    <xf numFmtId="0" fontId="27" fillId="0" borderId="0" xfId="0" applyFont="1" applyAlignment="1">
      <alignment/>
    </xf>
    <xf numFmtId="0" fontId="27" fillId="0" borderId="0" xfId="0" applyFont="1" applyBorder="1" applyAlignment="1" applyProtection="1">
      <alignment/>
      <protection/>
    </xf>
    <xf numFmtId="0" fontId="27" fillId="0" borderId="0" xfId="0" applyFont="1" applyBorder="1" applyAlignment="1">
      <alignment/>
    </xf>
    <xf numFmtId="0" fontId="0" fillId="0" borderId="0" xfId="0" applyFont="1" applyBorder="1" applyAlignment="1" applyProtection="1">
      <alignment/>
      <protection/>
    </xf>
    <xf numFmtId="8" fontId="19" fillId="36" borderId="10" xfId="0" applyNumberFormat="1" applyFont="1" applyFill="1" applyBorder="1" applyAlignment="1">
      <alignment horizontal="center" vertical="center" wrapText="1"/>
    </xf>
    <xf numFmtId="8" fontId="20" fillId="37" borderId="10" xfId="0" applyNumberFormat="1" applyFont="1" applyFill="1" applyBorder="1" applyAlignment="1">
      <alignment horizontal="center" vertical="center" wrapText="1"/>
    </xf>
    <xf numFmtId="8" fontId="20" fillId="38" borderId="10" xfId="0" applyNumberFormat="1" applyFont="1" applyFill="1" applyBorder="1" applyAlignment="1">
      <alignment horizontal="center" vertical="center" wrapText="1"/>
    </xf>
    <xf numFmtId="8" fontId="20" fillId="39" borderId="10" xfId="0" applyNumberFormat="1" applyFont="1" applyFill="1" applyBorder="1" applyAlignment="1">
      <alignment horizontal="center" vertical="center" wrapText="1"/>
    </xf>
    <xf numFmtId="0" fontId="0" fillId="0" borderId="0" xfId="0" applyFont="1" applyAlignment="1">
      <alignment wrapText="1"/>
    </xf>
    <xf numFmtId="0" fontId="40" fillId="0" borderId="10" xfId="0" applyFont="1" applyBorder="1" applyAlignment="1">
      <alignment horizontal="center" vertical="center" wrapText="1"/>
    </xf>
    <xf numFmtId="172" fontId="0" fillId="0" borderId="10" xfId="0" applyNumberFormat="1" applyFont="1" applyBorder="1" applyAlignment="1">
      <alignment horizontal="center" vertical="center" wrapText="1"/>
    </xf>
    <xf numFmtId="8" fontId="44" fillId="37" borderId="21" xfId="59" applyNumberFormat="1" applyFont="1" applyFill="1" applyBorder="1" applyAlignment="1">
      <alignment horizontal="center" vertical="center"/>
    </xf>
    <xf numFmtId="8" fontId="44" fillId="37" borderId="22" xfId="59" applyNumberFormat="1" applyFont="1" applyFill="1" applyBorder="1" applyAlignment="1">
      <alignment horizontal="center" vertical="center"/>
    </xf>
    <xf numFmtId="8" fontId="44" fillId="37" borderId="23" xfId="59" applyNumberFormat="1" applyFont="1" applyFill="1" applyBorder="1" applyAlignment="1">
      <alignment horizontal="center" vertical="center"/>
    </xf>
    <xf numFmtId="0" fontId="40" fillId="34" borderId="14" xfId="0" applyFont="1" applyFill="1" applyBorder="1" applyAlignment="1" applyProtection="1">
      <alignment horizontal="left" indent="1"/>
      <protection/>
    </xf>
    <xf numFmtId="0" fontId="43" fillId="0" borderId="0" xfId="0" applyFont="1" applyAlignment="1" applyProtection="1">
      <alignment horizontal="right" vertical="top"/>
      <protection/>
    </xf>
    <xf numFmtId="0" fontId="40" fillId="34" borderId="14" xfId="0" applyFont="1" applyFill="1" applyBorder="1" applyAlignment="1" applyProtection="1">
      <alignment horizontal="left" vertical="center" wrapText="1"/>
      <protection/>
    </xf>
    <xf numFmtId="0" fontId="0" fillId="34" borderId="19" xfId="0" applyFont="1" applyFill="1" applyBorder="1" applyAlignment="1" applyProtection="1">
      <alignment horizontal="left" wrapText="1"/>
      <protection/>
    </xf>
    <xf numFmtId="0" fontId="0" fillId="0" borderId="24" xfId="0" applyFont="1" applyBorder="1" applyAlignment="1" applyProtection="1">
      <alignment wrapText="1"/>
      <protection/>
    </xf>
    <xf numFmtId="49" fontId="0" fillId="34" borderId="14" xfId="0" applyNumberFormat="1" applyFont="1" applyFill="1" applyBorder="1" applyAlignment="1" applyProtection="1">
      <alignment/>
      <protection/>
    </xf>
    <xf numFmtId="0" fontId="0" fillId="0" borderId="24" xfId="0" applyFont="1" applyBorder="1" applyAlignment="1" applyProtection="1">
      <alignment/>
      <protection/>
    </xf>
    <xf numFmtId="0" fontId="40" fillId="34" borderId="14" xfId="0" applyFont="1" applyFill="1" applyBorder="1" applyAlignment="1" applyProtection="1">
      <alignment horizontal="left" indent="1"/>
      <protection/>
    </xf>
    <xf numFmtId="0" fontId="0" fillId="0" borderId="24" xfId="0" applyFont="1" applyBorder="1" applyAlignment="1" applyProtection="1">
      <alignment horizontal="left" indent="1"/>
      <protection/>
    </xf>
    <xf numFmtId="0" fontId="0" fillId="0" borderId="19" xfId="0" applyFont="1" applyBorder="1" applyAlignment="1" applyProtection="1">
      <alignment horizontal="left" wrapText="1"/>
      <protection/>
    </xf>
    <xf numFmtId="0" fontId="0" fillId="34" borderId="12" xfId="0" applyFont="1" applyFill="1" applyBorder="1" applyAlignment="1" applyProtection="1">
      <alignment horizontal="left" vertical="center" wrapText="1"/>
      <protection/>
    </xf>
    <xf numFmtId="172" fontId="0" fillId="0" borderId="13" xfId="43" applyNumberFormat="1" applyFont="1" applyFill="1" applyBorder="1" applyAlignment="1" applyProtection="1">
      <alignment horizontal="left"/>
      <protection locked="0"/>
    </xf>
    <xf numFmtId="0" fontId="0" fillId="34" borderId="25" xfId="0" applyFont="1" applyFill="1" applyBorder="1" applyAlignment="1" applyProtection="1">
      <alignment horizontal="left" vertical="center" wrapText="1"/>
      <protection/>
    </xf>
    <xf numFmtId="0" fontId="0" fillId="34" borderId="26" xfId="0" applyFont="1" applyFill="1" applyBorder="1" applyAlignment="1" applyProtection="1">
      <alignment horizontal="left" vertical="center" wrapText="1"/>
      <protection/>
    </xf>
    <xf numFmtId="174" fontId="0" fillId="0" borderId="27" xfId="43" applyNumberFormat="1" applyFont="1" applyFill="1" applyBorder="1" applyAlignment="1" applyProtection="1">
      <alignment horizontal="right"/>
      <protection locked="0"/>
    </xf>
    <xf numFmtId="174" fontId="0" fillId="0" borderId="28" xfId="43" applyNumberFormat="1" applyFont="1" applyFill="1" applyBorder="1" applyAlignment="1" applyProtection="1">
      <alignment horizontal="right"/>
      <protection locked="0"/>
    </xf>
    <xf numFmtId="0" fontId="40" fillId="34" borderId="18" xfId="0" applyFont="1" applyFill="1" applyBorder="1" applyAlignment="1" applyProtection="1">
      <alignment wrapText="1"/>
      <protection/>
    </xf>
    <xf numFmtId="0" fontId="40" fillId="34" borderId="29" xfId="0" applyFont="1" applyFill="1" applyBorder="1" applyAlignment="1" applyProtection="1">
      <alignment wrapText="1"/>
      <protection/>
    </xf>
    <xf numFmtId="0" fontId="40" fillId="34" borderId="30" xfId="0" applyFont="1" applyFill="1" applyBorder="1" applyAlignment="1" applyProtection="1">
      <alignment wrapText="1"/>
      <protection/>
    </xf>
    <xf numFmtId="8" fontId="40" fillId="35" borderId="31" xfId="0" applyNumberFormat="1" applyFont="1" applyFill="1" applyBorder="1" applyAlignment="1" applyProtection="1">
      <alignment horizontal="right"/>
      <protection/>
    </xf>
    <xf numFmtId="8" fontId="40" fillId="35" borderId="32" xfId="0" applyNumberFormat="1" applyFont="1" applyFill="1" applyBorder="1" applyAlignment="1" applyProtection="1">
      <alignment horizontal="right"/>
      <protection/>
    </xf>
    <xf numFmtId="8" fontId="40" fillId="35" borderId="33" xfId="0" applyNumberFormat="1" applyFont="1" applyFill="1" applyBorder="1" applyAlignment="1" applyProtection="1">
      <alignment horizontal="right"/>
      <protection/>
    </xf>
    <xf numFmtId="0" fontId="0" fillId="34" borderId="34" xfId="0" applyFont="1" applyFill="1" applyBorder="1" applyAlignment="1" applyProtection="1">
      <alignment horizontal="left" vertical="center" wrapText="1"/>
      <protection/>
    </xf>
    <xf numFmtId="172" fontId="0" fillId="0" borderId="27" xfId="43" applyNumberFormat="1" applyFont="1" applyFill="1" applyBorder="1" applyAlignment="1" applyProtection="1">
      <alignment horizontal="left"/>
      <protection locked="0"/>
    </xf>
    <xf numFmtId="172" fontId="0" fillId="0" borderId="35" xfId="43" applyNumberFormat="1" applyFont="1" applyFill="1" applyBorder="1" applyAlignment="1" applyProtection="1">
      <alignment horizontal="left"/>
      <protection locked="0"/>
    </xf>
    <xf numFmtId="172" fontId="0" fillId="0" borderId="28" xfId="43" applyNumberFormat="1" applyFont="1" applyFill="1" applyBorder="1" applyAlignment="1" applyProtection="1">
      <alignment horizontal="left"/>
      <protection locked="0"/>
    </xf>
    <xf numFmtId="172" fontId="0" fillId="0" borderId="27" xfId="43" applyNumberFormat="1" applyFont="1" applyFill="1" applyBorder="1" applyAlignment="1" applyProtection="1">
      <alignment horizontal="right"/>
      <protection locked="0"/>
    </xf>
    <xf numFmtId="172" fontId="0" fillId="0" borderId="35" xfId="43" applyNumberFormat="1" applyFont="1" applyFill="1" applyBorder="1" applyAlignment="1" applyProtection="1">
      <alignment horizontal="right"/>
      <protection locked="0"/>
    </xf>
    <xf numFmtId="172" fontId="0" fillId="0" borderId="28" xfId="43" applyNumberFormat="1" applyFont="1" applyFill="1" applyBorder="1" applyAlignment="1" applyProtection="1">
      <alignment horizontal="right"/>
      <protection locked="0"/>
    </xf>
    <xf numFmtId="49" fontId="45" fillId="12" borderId="14" xfId="0" applyNumberFormat="1" applyFont="1" applyFill="1" applyBorder="1" applyAlignment="1" applyProtection="1">
      <alignment horizontal="center"/>
      <protection/>
    </xf>
    <xf numFmtId="49" fontId="45" fillId="12" borderId="19" xfId="0" applyNumberFormat="1" applyFont="1" applyFill="1" applyBorder="1" applyAlignment="1" applyProtection="1">
      <alignment horizontal="center"/>
      <protection/>
    </xf>
    <xf numFmtId="49" fontId="45" fillId="12" borderId="24" xfId="0" applyNumberFormat="1" applyFont="1" applyFill="1" applyBorder="1" applyAlignment="1" applyProtection="1">
      <alignment horizontal="center"/>
      <protection/>
    </xf>
    <xf numFmtId="0" fontId="43" fillId="0" borderId="0" xfId="0" applyFont="1" applyAlignment="1" applyProtection="1">
      <alignment horizontal="right" vertical="top"/>
      <protection/>
    </xf>
    <xf numFmtId="0" fontId="46" fillId="0" borderId="0" xfId="0" applyFont="1" applyAlignment="1" applyProtection="1">
      <alignment horizontal="right" vertical="top"/>
      <protection/>
    </xf>
    <xf numFmtId="0" fontId="40" fillId="0" borderId="12" xfId="0" applyFont="1" applyFill="1" applyBorder="1" applyAlignment="1">
      <alignment horizontal="center" vertical="center" wrapText="1"/>
    </xf>
    <xf numFmtId="0" fontId="0" fillId="0" borderId="15" xfId="0" applyFont="1" applyBorder="1" applyAlignment="1">
      <alignment horizontal="center" vertical="center"/>
    </xf>
    <xf numFmtId="0" fontId="44" fillId="0" borderId="14" xfId="0" applyFont="1" applyFill="1" applyBorder="1" applyAlignment="1">
      <alignment horizontal="center" wrapText="1"/>
    </xf>
    <xf numFmtId="0" fontId="40" fillId="0" borderId="19" xfId="0" applyFont="1" applyFill="1" applyBorder="1" applyAlignment="1">
      <alignment horizontal="center"/>
    </xf>
    <xf numFmtId="0" fontId="0" fillId="0" borderId="19" xfId="0" applyFont="1" applyBorder="1" applyAlignment="1">
      <alignment horizontal="center"/>
    </xf>
    <xf numFmtId="0" fontId="0" fillId="0" borderId="24" xfId="0" applyFont="1" applyBorder="1" applyAlignment="1">
      <alignment horizontal="center"/>
    </xf>
    <xf numFmtId="0" fontId="40" fillId="0" borderId="14" xfId="0" applyFont="1" applyFill="1" applyBorder="1" applyAlignment="1">
      <alignment horizontal="center" vertical="center"/>
    </xf>
    <xf numFmtId="0" fontId="40" fillId="0" borderId="24" xfId="0" applyFont="1" applyFill="1" applyBorder="1" applyAlignment="1">
      <alignment horizontal="center" vertical="center"/>
    </xf>
    <xf numFmtId="0" fontId="40" fillId="0" borderId="12" xfId="0" applyFont="1" applyFill="1" applyBorder="1" applyAlignment="1">
      <alignment horizontal="center" vertical="center"/>
    </xf>
    <xf numFmtId="0" fontId="0" fillId="0" borderId="15"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39"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42"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40" fillId="37" borderId="45" xfId="0" applyFont="1" applyFill="1" applyBorder="1" applyAlignment="1">
      <alignment horizontal="center" vertical="center" wrapText="1"/>
    </xf>
    <xf numFmtId="0" fontId="40" fillId="37" borderId="15" xfId="0" applyFont="1" applyFill="1" applyBorder="1" applyAlignment="1">
      <alignment horizontal="center" vertical="center" wrapText="1"/>
    </xf>
    <xf numFmtId="0" fontId="40" fillId="0" borderId="0" xfId="0" applyFont="1" applyAlignment="1" applyProtection="1">
      <alignment/>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485775</xdr:colOff>
      <xdr:row>2</xdr:row>
      <xdr:rowOff>38100</xdr:rowOff>
    </xdr:to>
    <xdr:pic>
      <xdr:nvPicPr>
        <xdr:cNvPr id="1" name="Immagine 1"/>
        <xdr:cNvPicPr preferRelativeResize="1">
          <a:picLocks noChangeAspect="1"/>
        </xdr:cNvPicPr>
      </xdr:nvPicPr>
      <xdr:blipFill>
        <a:blip r:embed="rId1"/>
        <a:stretch>
          <a:fillRect/>
        </a:stretch>
      </xdr:blipFill>
      <xdr:spPr>
        <a:xfrm>
          <a:off x="9525" y="9525"/>
          <a:ext cx="476250" cy="752475"/>
        </a:xfrm>
        <a:prstGeom prst="rect">
          <a:avLst/>
        </a:prstGeom>
        <a:noFill/>
        <a:ln w="9525" cmpd="sng">
          <a:noFill/>
        </a:ln>
      </xdr:spPr>
    </xdr:pic>
    <xdr:clientData/>
  </xdr:twoCellAnchor>
  <xdr:twoCellAnchor editAs="oneCell">
    <xdr:from>
      <xdr:col>0</xdr:col>
      <xdr:colOff>9525</xdr:colOff>
      <xdr:row>0</xdr:row>
      <xdr:rowOff>9525</xdr:rowOff>
    </xdr:from>
    <xdr:to>
      <xdr:col>0</xdr:col>
      <xdr:colOff>485775</xdr:colOff>
      <xdr:row>2</xdr:row>
      <xdr:rowOff>38100</xdr:rowOff>
    </xdr:to>
    <xdr:pic>
      <xdr:nvPicPr>
        <xdr:cNvPr id="2" name="Immagine 1"/>
        <xdr:cNvPicPr preferRelativeResize="1">
          <a:picLocks noChangeAspect="1"/>
        </xdr:cNvPicPr>
      </xdr:nvPicPr>
      <xdr:blipFill>
        <a:blip r:embed="rId1"/>
        <a:stretch>
          <a:fillRect/>
        </a:stretch>
      </xdr:blipFill>
      <xdr:spPr>
        <a:xfrm>
          <a:off x="9525" y="9525"/>
          <a:ext cx="4762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PageLayoutView="0" workbookViewId="0" topLeftCell="A16">
      <selection activeCell="B28" sqref="B28"/>
    </sheetView>
  </sheetViews>
  <sheetFormatPr defaultColWidth="9.140625" defaultRowHeight="15"/>
  <cols>
    <col min="1" max="1" width="38.00390625" style="3" bestFit="1" customWidth="1"/>
    <col min="2" max="2" width="83.57421875" style="3" customWidth="1"/>
    <col min="3" max="16384" width="9.140625" style="3" customWidth="1"/>
  </cols>
  <sheetData>
    <row r="1" ht="42" customHeight="1">
      <c r="C1" s="69" t="s">
        <v>2</v>
      </c>
    </row>
    <row r="2" spans="2:8" ht="15" customHeight="1">
      <c r="B2" s="8" t="s">
        <v>6</v>
      </c>
      <c r="C2" s="4"/>
      <c r="D2" s="4"/>
      <c r="E2" s="4"/>
      <c r="G2" s="9"/>
      <c r="H2" s="10"/>
    </row>
    <row r="3" spans="2:3" ht="4.5" customHeight="1">
      <c r="B3" s="9"/>
      <c r="C3" s="10"/>
    </row>
    <row r="4" spans="1:3" ht="45" customHeight="1">
      <c r="A4" s="70" t="s">
        <v>39</v>
      </c>
      <c r="B4" s="77"/>
      <c r="C4" s="72"/>
    </row>
    <row r="5" spans="1:2" ht="4.5" customHeight="1">
      <c r="A5" s="9"/>
      <c r="B5" s="10"/>
    </row>
    <row r="6" spans="1:3" ht="15" customHeight="1">
      <c r="A6" s="70" t="s">
        <v>86</v>
      </c>
      <c r="B6" s="71"/>
      <c r="C6" s="72"/>
    </row>
    <row r="7" spans="1:2" ht="4.5" customHeight="1">
      <c r="A7" s="11"/>
      <c r="B7" s="5"/>
    </row>
    <row r="8" spans="1:3" ht="30" customHeight="1">
      <c r="A8" s="70" t="s">
        <v>87</v>
      </c>
      <c r="B8" s="77"/>
      <c r="C8" s="72"/>
    </row>
    <row r="9" spans="1:2" ht="4.5" customHeight="1">
      <c r="A9" s="11"/>
      <c r="B9" s="5"/>
    </row>
    <row r="10" spans="1:3" ht="30" customHeight="1">
      <c r="A10" s="70" t="s">
        <v>88</v>
      </c>
      <c r="B10" s="71"/>
      <c r="C10" s="72"/>
    </row>
    <row r="11" spans="1:2" ht="4.5" customHeight="1">
      <c r="A11" s="11"/>
      <c r="B11" s="5"/>
    </row>
    <row r="12" spans="1:3" ht="15" customHeight="1">
      <c r="A12" s="70" t="s">
        <v>31</v>
      </c>
      <c r="B12" s="71"/>
      <c r="C12" s="72"/>
    </row>
    <row r="13" spans="1:2" ht="4.5" customHeight="1">
      <c r="A13" s="11"/>
      <c r="B13" s="5"/>
    </row>
    <row r="14" spans="1:3" ht="15" customHeight="1">
      <c r="A14" s="68" t="s">
        <v>32</v>
      </c>
      <c r="B14" s="73" t="s">
        <v>33</v>
      </c>
      <c r="C14" s="74"/>
    </row>
    <row r="15" spans="1:3" ht="15" customHeight="1">
      <c r="A15" s="10"/>
      <c r="B15" s="73" t="s">
        <v>34</v>
      </c>
      <c r="C15" s="74"/>
    </row>
    <row r="16" spans="1:3" ht="15" customHeight="1">
      <c r="A16" s="10"/>
      <c r="B16" s="73" t="s">
        <v>35</v>
      </c>
      <c r="C16" s="74"/>
    </row>
    <row r="17" spans="2:3" ht="15" customHeight="1">
      <c r="B17" s="73" t="s">
        <v>89</v>
      </c>
      <c r="C17" s="74"/>
    </row>
    <row r="18" spans="1:2" ht="4.5" customHeight="1">
      <c r="A18" s="11"/>
      <c r="B18" s="5"/>
    </row>
    <row r="19" spans="1:2" ht="15" customHeight="1">
      <c r="A19" s="75" t="s">
        <v>82</v>
      </c>
      <c r="B19" s="76"/>
    </row>
    <row r="20" spans="1:3" ht="15" customHeight="1">
      <c r="A20" s="10"/>
      <c r="B20" s="12" t="s">
        <v>28</v>
      </c>
      <c r="C20" s="13">
        <v>0.1</v>
      </c>
    </row>
    <row r="21" spans="1:3" ht="15" customHeight="1">
      <c r="A21" s="10"/>
      <c r="B21" s="12" t="s">
        <v>29</v>
      </c>
      <c r="C21" s="13">
        <v>0.05</v>
      </c>
    </row>
    <row r="22" spans="1:3" ht="15" customHeight="1">
      <c r="A22" s="10"/>
      <c r="B22" s="12" t="s">
        <v>83</v>
      </c>
      <c r="C22" s="13">
        <v>0.2</v>
      </c>
    </row>
    <row r="23" spans="1:2" ht="4.5" customHeight="1">
      <c r="A23" s="10"/>
      <c r="B23" s="14"/>
    </row>
    <row r="24" spans="1:2" ht="15" customHeight="1">
      <c r="A24" s="75" t="s">
        <v>5</v>
      </c>
      <c r="B24" s="76"/>
    </row>
    <row r="25" spans="1:2" ht="15" customHeight="1">
      <c r="A25" s="10"/>
      <c r="B25" s="12" t="s">
        <v>30</v>
      </c>
    </row>
    <row r="26" spans="1:2" ht="15" customHeight="1">
      <c r="A26" s="10"/>
      <c r="B26" s="12" t="s">
        <v>19</v>
      </c>
    </row>
    <row r="27" ht="15" customHeight="1">
      <c r="B27" s="12" t="s">
        <v>20</v>
      </c>
    </row>
    <row r="28" ht="4.5" customHeight="1"/>
    <row r="29" spans="1:3" ht="15" customHeight="1">
      <c r="A29" s="70" t="s">
        <v>36</v>
      </c>
      <c r="B29" s="71"/>
      <c r="C29" s="72"/>
    </row>
    <row r="30" ht="4.5" customHeight="1"/>
    <row r="31" spans="1:3" ht="30" customHeight="1">
      <c r="A31" s="70" t="s">
        <v>90</v>
      </c>
      <c r="B31" s="71"/>
      <c r="C31" s="72"/>
    </row>
    <row r="32" ht="4.5" customHeight="1"/>
    <row r="33" spans="1:3" ht="30" customHeight="1">
      <c r="A33" s="70" t="s">
        <v>38</v>
      </c>
      <c r="B33" s="71"/>
      <c r="C33" s="72"/>
    </row>
    <row r="35" ht="15">
      <c r="A35" s="126" t="s">
        <v>91</v>
      </c>
    </row>
    <row r="36" ht="15">
      <c r="A36" s="126" t="s">
        <v>92</v>
      </c>
    </row>
  </sheetData>
  <sheetProtection selectLockedCells="1" selectUnlockedCells="1"/>
  <mergeCells count="14">
    <mergeCell ref="A4:C4"/>
    <mergeCell ref="A6:C6"/>
    <mergeCell ref="A8:C8"/>
    <mergeCell ref="B14:C14"/>
    <mergeCell ref="B15:C15"/>
    <mergeCell ref="A33:C33"/>
    <mergeCell ref="A10:C10"/>
    <mergeCell ref="A12:C12"/>
    <mergeCell ref="B17:C17"/>
    <mergeCell ref="A19:B19"/>
    <mergeCell ref="A24:B24"/>
    <mergeCell ref="B16:C16"/>
    <mergeCell ref="A29:C29"/>
    <mergeCell ref="A31:C31"/>
  </mergeCells>
  <printOptions/>
  <pageMargins left="0.25" right="0.25" top="0.75" bottom="0.75" header="0.3" footer="0.3"/>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44"/>
  <sheetViews>
    <sheetView zoomScalePageLayoutView="0" workbookViewId="0" topLeftCell="A7">
      <selection activeCell="B16" sqref="B16"/>
    </sheetView>
  </sheetViews>
  <sheetFormatPr defaultColWidth="9.140625" defaultRowHeight="15"/>
  <cols>
    <col min="1" max="1" width="6.421875" style="10" customWidth="1"/>
    <col min="2" max="3" width="15.00390625" style="10" customWidth="1"/>
    <col min="4" max="10" width="10.7109375" style="10" customWidth="1"/>
    <col min="11" max="11" width="17.140625" style="51" hidden="1" customWidth="1"/>
    <col min="12" max="12" width="12.421875" style="51" hidden="1" customWidth="1"/>
    <col min="13" max="13" width="10.421875" style="51" hidden="1" customWidth="1"/>
    <col min="14" max="14" width="18.8515625" style="10" bestFit="1" customWidth="1"/>
    <col min="15" max="15" width="15.421875" style="10" bestFit="1" customWidth="1"/>
    <col min="16" max="22" width="10.7109375" style="10" customWidth="1"/>
    <col min="23" max="23" width="2.421875" style="10" bestFit="1" customWidth="1"/>
    <col min="24" max="24" width="14.7109375" style="10" bestFit="1" customWidth="1"/>
    <col min="25" max="16384" width="9.140625" style="10" customWidth="1"/>
  </cols>
  <sheetData>
    <row r="1" spans="1:15" ht="15" customHeight="1" thickBot="1">
      <c r="A1" s="80" t="s">
        <v>41</v>
      </c>
      <c r="B1" s="90"/>
      <c r="C1" s="90"/>
      <c r="D1" s="90"/>
      <c r="E1" s="81"/>
      <c r="F1" s="78" t="s">
        <v>42</v>
      </c>
      <c r="G1" s="78"/>
      <c r="H1" s="80" t="s">
        <v>43</v>
      </c>
      <c r="I1" s="81"/>
      <c r="J1" s="100" t="s">
        <v>44</v>
      </c>
      <c r="N1" s="18"/>
      <c r="O1" s="18"/>
    </row>
    <row r="2" spans="1:14" ht="15" customHeight="1" thickBot="1">
      <c r="A2" s="91"/>
      <c r="B2" s="92"/>
      <c r="C2" s="92"/>
      <c r="D2" s="92"/>
      <c r="E2" s="93"/>
      <c r="F2" s="79" t="s">
        <v>48</v>
      </c>
      <c r="G2" s="79"/>
      <c r="H2" s="82">
        <v>2017</v>
      </c>
      <c r="I2" s="83"/>
      <c r="J2" s="101"/>
      <c r="N2" s="18"/>
    </row>
    <row r="3" spans="1:14" ht="7.5" customHeight="1">
      <c r="A3" s="15"/>
      <c r="B3" s="4"/>
      <c r="C3" s="4"/>
      <c r="D3" s="15"/>
      <c r="E3" s="15"/>
      <c r="F3" s="4"/>
      <c r="G3" s="4"/>
      <c r="H3" s="4"/>
      <c r="I3" s="4"/>
      <c r="J3" s="4"/>
      <c r="K3" s="52"/>
      <c r="L3" s="53"/>
      <c r="N3" s="18"/>
    </row>
    <row r="4" spans="1:15" ht="18.75">
      <c r="A4" s="97" t="s">
        <v>70</v>
      </c>
      <c r="B4" s="98"/>
      <c r="C4" s="98"/>
      <c r="D4" s="98"/>
      <c r="E4" s="98"/>
      <c r="F4" s="98"/>
      <c r="G4" s="98"/>
      <c r="H4" s="98"/>
      <c r="I4" s="98"/>
      <c r="J4" s="99"/>
      <c r="N4" s="18"/>
      <c r="O4" s="18"/>
    </row>
    <row r="5" spans="14:15" ht="7.5" customHeight="1">
      <c r="N5" s="18"/>
      <c r="O5" s="18"/>
    </row>
    <row r="6" spans="1:15" ht="39.75" customHeight="1" thickBot="1">
      <c r="A6" s="80" t="s">
        <v>47</v>
      </c>
      <c r="B6" s="90"/>
      <c r="C6" s="90"/>
      <c r="D6" s="90"/>
      <c r="E6" s="81"/>
      <c r="F6" s="41" t="s">
        <v>64</v>
      </c>
      <c r="G6" s="41" t="s">
        <v>65</v>
      </c>
      <c r="H6" s="41" t="s">
        <v>63</v>
      </c>
      <c r="I6" s="41" t="s">
        <v>71</v>
      </c>
      <c r="J6" s="41" t="s">
        <v>37</v>
      </c>
      <c r="N6" s="18"/>
      <c r="O6" s="18"/>
    </row>
    <row r="7" spans="1:15" ht="15" customHeight="1" thickBot="1">
      <c r="A7" s="94">
        <v>0</v>
      </c>
      <c r="B7" s="95"/>
      <c r="C7" s="95"/>
      <c r="D7" s="95"/>
      <c r="E7" s="96"/>
      <c r="F7" s="42">
        <f>IF(A7&lt;='Tabella SIAE'!C5,'Tabella SIAE'!D5,IF(AND(A7&gt;='Tabella SIAE'!B6,A7&lt;='Tabella SIAE'!C6),'Tabella SIAE'!D6,IF(AND(A7&gt;='Tabella SIAE'!B7,A7&lt;='Tabella SIAE'!C7),'Tabella SIAE'!D7,IF(AND(A7&gt;='Tabella SIAE'!B8,A7&lt;='Tabella SIAE'!C8),'Tabella SIAE'!D8,IF(AND(A7&gt;='Tabella SIAE'!B9,A7&lt;='Tabella SIAE'!C9),'Tabella SIAE'!D9,IF(AND(A7&gt;='Tabella SIAE'!B10,A7&lt;='Tabella SIAE'!C10),'Tabella SIAE'!D10,IF(A7&gt;'Tabella SIAE'!B11,'Tabella SIAE'!D11,0)))))))</f>
        <v>1</v>
      </c>
      <c r="G7" s="42">
        <f>IF(A7&lt;='Tabella SIAE'!C5,'Tabella SIAE'!E5,IF(AND(A7&gt;='Tabella SIAE'!B6,A7&lt;='Tabella SIAE'!C6),'Tabella SIAE'!E6,IF(AND(A7&gt;='Tabella SIAE'!B7,A7&lt;='Tabella SIAE'!C7),'Tabella SIAE'!E7,IF(AND(A7&gt;='Tabella SIAE'!B8,A7&lt;='Tabella SIAE'!C8),'Tabella SIAE'!E8,IF(AND(A7&gt;='Tabella SIAE'!B9,A7&lt;='Tabella SIAE'!C9),'Tabella SIAE'!E9,IF(AND(A7&gt;='Tabella SIAE'!B10,A7&lt;='Tabella SIAE'!C10),'Tabella SIAE'!E10,IF(A7&gt;'Tabella SIAE'!B11,'Tabella SIAE'!E11,0)))))))</f>
        <v>3</v>
      </c>
      <c r="H7" s="43">
        <f>IF(A7&lt;='Tabella SIAE'!C5,'Tabella SIAE'!G5,IF(AND(A7&gt;='Tabella SIAE'!B6,A7&lt;='Tabella SIAE'!C6),'Tabella SIAE'!G6,IF(AND(A7&gt;='Tabella SIAE'!B7,A7&lt;='Tabella SIAE'!C7),'Tabella SIAE'!G7,IF(AND(A7&gt;='Tabella SIAE'!B8,A7&lt;='Tabella SIAE'!C8),'Tabella SIAE'!G8,IF(AND(A7&gt;='Tabella SIAE'!B9,A7&lt;='Tabella SIAE'!C9),'Tabella SIAE'!G9,IF(AND(A7&gt;='Tabella SIAE'!B10,A7&lt;='Tabella SIAE'!C10),'Tabella SIAE'!G10,IF(A7&gt;'Tabella SIAE'!B11,'Tabella SIAE'!G11,0)))))))</f>
        <v>72.93</v>
      </c>
      <c r="I7" s="44">
        <f>IF(A7&lt;='Tabella SCF'!C7,'Tabella SCF'!D7,IF(AND(A7&gt;='Tabella SCF'!B8,A7&lt;='Tabella SCF'!C8),'Tabella SCF'!D8,IF(AND(A7&gt;='Tabella SCF'!B9,A7&lt;='Tabella SCF'!C9),'Tabella SCF'!D9,IF(AND(A7&gt;='Tabella SCF'!B10,A7&lt;='Tabella SCF'!C10),'Tabella SCF'!D10,IF(AND(A7&gt;='Tabella SCF'!B11,A7&lt;='Tabella SCF'!C11),'Tabella SCF'!D11,IF(AND(A7&gt;='Tabella SCF'!B12,A7&lt;='Tabella SCF'!C12),'Tabella SCF'!D12,IF(A7&gt;'Tabella SCF'!B13,'Tabella SCF'!D13,0)))))))</f>
        <v>13.83</v>
      </c>
      <c r="J7" s="45">
        <f>IF(A7&lt;='Tabella SIAE'!C5,'Tabella SIAE'!H5,IF(AND(A7&gt;='Tabella SIAE'!B6,A7&lt;='Tabella SIAE'!C6),'Tabella SIAE'!H6,IF(AND(A7&gt;='Tabella SIAE'!B7,A7&lt;='Tabella SIAE'!C7),'Tabella SIAE'!H7,IF(AND(A7&gt;='Tabella SIAE'!B8,A7&lt;='Tabella SIAE'!C8),'Tabella SIAE'!H8,IF(AND(A7&gt;='Tabella SIAE'!B9,A7&lt;='Tabella SIAE'!C9),'Tabella SIAE'!H9,IF(AND(A7&gt;='Tabella SIAE'!B10,A7&lt;='Tabella SIAE'!C10),'Tabella SIAE'!H10,IF(A7&gt;'Tabella SIAE'!B11,'Tabella SIAE'!H11,0)))))))</f>
        <v>4.29</v>
      </c>
      <c r="N7" s="18"/>
      <c r="O7" s="18"/>
    </row>
    <row r="8" spans="1:16" ht="7.5" customHeight="1">
      <c r="A8" s="36"/>
      <c r="B8" s="36"/>
      <c r="C8" s="36"/>
      <c r="D8" s="36"/>
      <c r="E8" s="36"/>
      <c r="F8" s="36"/>
      <c r="G8" s="36"/>
      <c r="H8" s="36"/>
      <c r="I8" s="36"/>
      <c r="J8" s="36"/>
      <c r="K8" s="42"/>
      <c r="L8" s="42"/>
      <c r="M8" s="44"/>
      <c r="N8" s="18"/>
      <c r="O8" s="18"/>
      <c r="P8" s="17"/>
    </row>
    <row r="9" spans="1:15" s="3" customFormat="1" ht="60" customHeight="1" thickBot="1">
      <c r="A9" s="23" t="s">
        <v>60</v>
      </c>
      <c r="B9" s="24" t="s">
        <v>66</v>
      </c>
      <c r="C9" s="24" t="s">
        <v>67</v>
      </c>
      <c r="D9" s="33" t="s">
        <v>68</v>
      </c>
      <c r="E9" s="35" t="s">
        <v>74</v>
      </c>
      <c r="F9" s="38" t="s">
        <v>73</v>
      </c>
      <c r="G9" s="35" t="s">
        <v>81</v>
      </c>
      <c r="H9" s="35" t="s">
        <v>80</v>
      </c>
      <c r="I9" s="35" t="s">
        <v>69</v>
      </c>
      <c r="J9" s="35" t="s">
        <v>75</v>
      </c>
      <c r="K9" s="46"/>
      <c r="L9" s="47">
        <v>0</v>
      </c>
      <c r="M9" s="55"/>
      <c r="N9" s="18"/>
      <c r="O9" s="18"/>
    </row>
    <row r="10" spans="1:15" s="3" customFormat="1" ht="15.75" thickBot="1">
      <c r="A10" s="27">
        <v>1</v>
      </c>
      <c r="B10" s="26" t="s">
        <v>61</v>
      </c>
      <c r="C10" s="26" t="s">
        <v>61</v>
      </c>
      <c r="D10" s="34">
        <v>0</v>
      </c>
      <c r="E10" s="16">
        <f>IF(OR(B10="SI",C10="SI"),$H$7,0)</f>
        <v>0</v>
      </c>
      <c r="F10" s="39">
        <f aca="true" t="shared" si="0" ref="F10:F35">IF(OR(B10="SI",C10="SI"),E10+IF(D10&gt;$F$7,(D10-$F$7)*0.4*E10,0)+IF(L10&gt;$G$7,0.05*E10,0),0)</f>
        <v>0</v>
      </c>
      <c r="G10" s="16">
        <f aca="true" t="shared" si="1" ref="G10:G35">IF(C10="SI",$I$7,0)</f>
        <v>0</v>
      </c>
      <c r="H10" s="16">
        <f>(F10+G10)*0.22</f>
        <v>0</v>
      </c>
      <c r="I10" s="16">
        <f>IF(OR(B10="SI",C10="SI"),$J$7,0)</f>
        <v>0</v>
      </c>
      <c r="J10" s="16">
        <f>SUM(F10:I10)</f>
        <v>0</v>
      </c>
      <c r="K10" s="48">
        <f aca="true" t="shared" si="2" ref="K10:K40">IF(OR(B10="SI",C10="SI"),1,0)</f>
        <v>0</v>
      </c>
      <c r="L10" s="47">
        <f>IF(K10=0,0,K10+L9)</f>
        <v>0</v>
      </c>
      <c r="M10" s="56" t="s">
        <v>48</v>
      </c>
      <c r="N10" s="18"/>
      <c r="O10" s="18"/>
    </row>
    <row r="11" spans="1:15" s="3" customFormat="1" ht="15.75" thickBot="1">
      <c r="A11" s="27">
        <v>2</v>
      </c>
      <c r="B11" s="26" t="s">
        <v>61</v>
      </c>
      <c r="C11" s="26" t="s">
        <v>61</v>
      </c>
      <c r="D11" s="34">
        <v>0</v>
      </c>
      <c r="E11" s="16">
        <f aca="true" t="shared" si="3" ref="E11:E35">IF(OR(B11="SI",C11="SI"),$H$7,0)</f>
        <v>0</v>
      </c>
      <c r="F11" s="39">
        <f t="shared" si="0"/>
        <v>0</v>
      </c>
      <c r="G11" s="16">
        <f t="shared" si="1"/>
        <v>0</v>
      </c>
      <c r="H11" s="16">
        <f aca="true" t="shared" si="4" ref="H11:H40">(F11+G11)*0.22</f>
        <v>0</v>
      </c>
      <c r="I11" s="16">
        <f aca="true" t="shared" si="5" ref="I11:I35">IF(OR(B11="SI",C11="SI"),$J$7,0)</f>
        <v>0</v>
      </c>
      <c r="J11" s="16">
        <f aca="true" t="shared" si="6" ref="J11:J35">SUM(F11:I11)</f>
        <v>0</v>
      </c>
      <c r="K11" s="48">
        <f t="shared" si="2"/>
        <v>0</v>
      </c>
      <c r="L11" s="47">
        <f aca="true" t="shared" si="7" ref="L11:L40">IF(K11=0,0,K11+L10)</f>
        <v>0</v>
      </c>
      <c r="M11" s="56" t="s">
        <v>49</v>
      </c>
      <c r="N11" s="18"/>
      <c r="O11" s="18"/>
    </row>
    <row r="12" spans="1:15" s="3" customFormat="1" ht="15.75" thickBot="1">
      <c r="A12" s="27">
        <v>3</v>
      </c>
      <c r="B12" s="26" t="s">
        <v>61</v>
      </c>
      <c r="C12" s="26" t="s">
        <v>61</v>
      </c>
      <c r="D12" s="34">
        <v>0</v>
      </c>
      <c r="E12" s="16">
        <f t="shared" si="3"/>
        <v>0</v>
      </c>
      <c r="F12" s="39">
        <f t="shared" si="0"/>
        <v>0</v>
      </c>
      <c r="G12" s="16">
        <f t="shared" si="1"/>
        <v>0</v>
      </c>
      <c r="H12" s="16">
        <f t="shared" si="4"/>
        <v>0</v>
      </c>
      <c r="I12" s="16">
        <f t="shared" si="5"/>
        <v>0</v>
      </c>
      <c r="J12" s="16">
        <f t="shared" si="6"/>
        <v>0</v>
      </c>
      <c r="K12" s="48">
        <f t="shared" si="2"/>
        <v>0</v>
      </c>
      <c r="L12" s="47">
        <f t="shared" si="7"/>
        <v>0</v>
      </c>
      <c r="M12" s="56" t="s">
        <v>50</v>
      </c>
      <c r="N12" s="18"/>
      <c r="O12" s="18"/>
    </row>
    <row r="13" spans="1:15" s="3" customFormat="1" ht="15.75" thickBot="1">
      <c r="A13" s="27">
        <v>4</v>
      </c>
      <c r="B13" s="26" t="s">
        <v>61</v>
      </c>
      <c r="C13" s="26" t="s">
        <v>61</v>
      </c>
      <c r="D13" s="34">
        <v>0</v>
      </c>
      <c r="E13" s="16">
        <f t="shared" si="3"/>
        <v>0</v>
      </c>
      <c r="F13" s="39">
        <f t="shared" si="0"/>
        <v>0</v>
      </c>
      <c r="G13" s="16">
        <f t="shared" si="1"/>
        <v>0</v>
      </c>
      <c r="H13" s="16">
        <f t="shared" si="4"/>
        <v>0</v>
      </c>
      <c r="I13" s="16">
        <f t="shared" si="5"/>
        <v>0</v>
      </c>
      <c r="J13" s="16">
        <f t="shared" si="6"/>
        <v>0</v>
      </c>
      <c r="K13" s="48">
        <f t="shared" si="2"/>
        <v>0</v>
      </c>
      <c r="L13" s="47">
        <f t="shared" si="7"/>
        <v>0</v>
      </c>
      <c r="M13" s="56" t="s">
        <v>51</v>
      </c>
      <c r="N13" s="18"/>
      <c r="O13" s="18"/>
    </row>
    <row r="14" spans="1:13" s="3" customFormat="1" ht="15.75" thickBot="1">
      <c r="A14" s="27">
        <v>5</v>
      </c>
      <c r="B14" s="26" t="s">
        <v>61</v>
      </c>
      <c r="C14" s="26" t="s">
        <v>61</v>
      </c>
      <c r="D14" s="34">
        <v>0</v>
      </c>
      <c r="E14" s="16">
        <f t="shared" si="3"/>
        <v>0</v>
      </c>
      <c r="F14" s="39">
        <f t="shared" si="0"/>
        <v>0</v>
      </c>
      <c r="G14" s="16">
        <f t="shared" si="1"/>
        <v>0</v>
      </c>
      <c r="H14" s="16">
        <f t="shared" si="4"/>
        <v>0</v>
      </c>
      <c r="I14" s="16">
        <f t="shared" si="5"/>
        <v>0</v>
      </c>
      <c r="J14" s="16">
        <f t="shared" si="6"/>
        <v>0</v>
      </c>
      <c r="K14" s="48">
        <f t="shared" si="2"/>
        <v>0</v>
      </c>
      <c r="L14" s="47">
        <f t="shared" si="7"/>
        <v>0</v>
      </c>
      <c r="M14" s="56" t="s">
        <v>52</v>
      </c>
    </row>
    <row r="15" spans="1:13" s="3" customFormat="1" ht="15.75" thickBot="1">
      <c r="A15" s="27">
        <v>6</v>
      </c>
      <c r="B15" s="26" t="s">
        <v>61</v>
      </c>
      <c r="C15" s="26" t="s">
        <v>61</v>
      </c>
      <c r="D15" s="34">
        <v>0</v>
      </c>
      <c r="E15" s="16">
        <f t="shared" si="3"/>
        <v>0</v>
      </c>
      <c r="F15" s="39">
        <f t="shared" si="0"/>
        <v>0</v>
      </c>
      <c r="G15" s="16">
        <f t="shared" si="1"/>
        <v>0</v>
      </c>
      <c r="H15" s="16">
        <f t="shared" si="4"/>
        <v>0</v>
      </c>
      <c r="I15" s="16">
        <f t="shared" si="5"/>
        <v>0</v>
      </c>
      <c r="J15" s="16">
        <f t="shared" si="6"/>
        <v>0</v>
      </c>
      <c r="K15" s="48">
        <f t="shared" si="2"/>
        <v>0</v>
      </c>
      <c r="L15" s="47">
        <f t="shared" si="7"/>
        <v>0</v>
      </c>
      <c r="M15" s="56" t="s">
        <v>53</v>
      </c>
    </row>
    <row r="16" spans="1:13" s="3" customFormat="1" ht="15.75" thickBot="1">
      <c r="A16" s="27">
        <v>7</v>
      </c>
      <c r="B16" s="26" t="s">
        <v>61</v>
      </c>
      <c r="C16" s="26" t="s">
        <v>61</v>
      </c>
      <c r="D16" s="34">
        <v>0</v>
      </c>
      <c r="E16" s="16">
        <f t="shared" si="3"/>
        <v>0</v>
      </c>
      <c r="F16" s="39">
        <f t="shared" si="0"/>
        <v>0</v>
      </c>
      <c r="G16" s="16">
        <f t="shared" si="1"/>
        <v>0</v>
      </c>
      <c r="H16" s="16">
        <f t="shared" si="4"/>
        <v>0</v>
      </c>
      <c r="I16" s="16">
        <f t="shared" si="5"/>
        <v>0</v>
      </c>
      <c r="J16" s="16">
        <f t="shared" si="6"/>
        <v>0</v>
      </c>
      <c r="K16" s="48">
        <f t="shared" si="2"/>
        <v>0</v>
      </c>
      <c r="L16" s="47">
        <f t="shared" si="7"/>
        <v>0</v>
      </c>
      <c r="M16" s="56" t="s">
        <v>54</v>
      </c>
    </row>
    <row r="17" spans="1:13" s="3" customFormat="1" ht="15.75" thickBot="1">
      <c r="A17" s="27">
        <v>8</v>
      </c>
      <c r="B17" s="26" t="s">
        <v>61</v>
      </c>
      <c r="C17" s="26" t="s">
        <v>61</v>
      </c>
      <c r="D17" s="34">
        <v>0</v>
      </c>
      <c r="E17" s="16">
        <f t="shared" si="3"/>
        <v>0</v>
      </c>
      <c r="F17" s="39">
        <f t="shared" si="0"/>
        <v>0</v>
      </c>
      <c r="G17" s="16">
        <f t="shared" si="1"/>
        <v>0</v>
      </c>
      <c r="H17" s="16">
        <f t="shared" si="4"/>
        <v>0</v>
      </c>
      <c r="I17" s="16">
        <f t="shared" si="5"/>
        <v>0</v>
      </c>
      <c r="J17" s="16">
        <f t="shared" si="6"/>
        <v>0</v>
      </c>
      <c r="K17" s="48">
        <f t="shared" si="2"/>
        <v>0</v>
      </c>
      <c r="L17" s="47">
        <f t="shared" si="7"/>
        <v>0</v>
      </c>
      <c r="M17" s="56" t="s">
        <v>55</v>
      </c>
    </row>
    <row r="18" spans="1:13" s="3" customFormat="1" ht="15.75" thickBot="1">
      <c r="A18" s="27">
        <v>9</v>
      </c>
      <c r="B18" s="26" t="s">
        <v>61</v>
      </c>
      <c r="C18" s="26" t="s">
        <v>61</v>
      </c>
      <c r="D18" s="34">
        <v>0</v>
      </c>
      <c r="E18" s="16">
        <f t="shared" si="3"/>
        <v>0</v>
      </c>
      <c r="F18" s="39">
        <f t="shared" si="0"/>
        <v>0</v>
      </c>
      <c r="G18" s="16">
        <f t="shared" si="1"/>
        <v>0</v>
      </c>
      <c r="H18" s="16">
        <f t="shared" si="4"/>
        <v>0</v>
      </c>
      <c r="I18" s="16">
        <f t="shared" si="5"/>
        <v>0</v>
      </c>
      <c r="J18" s="16">
        <f t="shared" si="6"/>
        <v>0</v>
      </c>
      <c r="K18" s="48">
        <f t="shared" si="2"/>
        <v>0</v>
      </c>
      <c r="L18" s="47">
        <f t="shared" si="7"/>
        <v>0</v>
      </c>
      <c r="M18" s="56" t="s">
        <v>56</v>
      </c>
    </row>
    <row r="19" spans="1:13" s="3" customFormat="1" ht="15.75" thickBot="1">
      <c r="A19" s="27">
        <v>10</v>
      </c>
      <c r="B19" s="26" t="s">
        <v>61</v>
      </c>
      <c r="C19" s="26" t="s">
        <v>61</v>
      </c>
      <c r="D19" s="34">
        <v>0</v>
      </c>
      <c r="E19" s="16">
        <f t="shared" si="3"/>
        <v>0</v>
      </c>
      <c r="F19" s="39">
        <f t="shared" si="0"/>
        <v>0</v>
      </c>
      <c r="G19" s="16">
        <f t="shared" si="1"/>
        <v>0</v>
      </c>
      <c r="H19" s="16">
        <f t="shared" si="4"/>
        <v>0</v>
      </c>
      <c r="I19" s="16">
        <f t="shared" si="5"/>
        <v>0</v>
      </c>
      <c r="J19" s="16">
        <f t="shared" si="6"/>
        <v>0</v>
      </c>
      <c r="K19" s="48">
        <f t="shared" si="2"/>
        <v>0</v>
      </c>
      <c r="L19" s="47">
        <f t="shared" si="7"/>
        <v>0</v>
      </c>
      <c r="M19" s="56" t="s">
        <v>57</v>
      </c>
    </row>
    <row r="20" spans="1:13" s="3" customFormat="1" ht="15.75" thickBot="1">
      <c r="A20" s="27">
        <v>11</v>
      </c>
      <c r="B20" s="26" t="s">
        <v>61</v>
      </c>
      <c r="C20" s="26" t="s">
        <v>61</v>
      </c>
      <c r="D20" s="34">
        <v>0</v>
      </c>
      <c r="E20" s="16">
        <f t="shared" si="3"/>
        <v>0</v>
      </c>
      <c r="F20" s="39">
        <f t="shared" si="0"/>
        <v>0</v>
      </c>
      <c r="G20" s="16">
        <f t="shared" si="1"/>
        <v>0</v>
      </c>
      <c r="H20" s="16">
        <f t="shared" si="4"/>
        <v>0</v>
      </c>
      <c r="I20" s="16">
        <f t="shared" si="5"/>
        <v>0</v>
      </c>
      <c r="J20" s="16">
        <f t="shared" si="6"/>
        <v>0</v>
      </c>
      <c r="K20" s="48">
        <f t="shared" si="2"/>
        <v>0</v>
      </c>
      <c r="L20" s="47">
        <f t="shared" si="7"/>
        <v>0</v>
      </c>
      <c r="M20" s="56" t="s">
        <v>58</v>
      </c>
    </row>
    <row r="21" spans="1:13" s="3" customFormat="1" ht="15.75" thickBot="1">
      <c r="A21" s="27">
        <v>12</v>
      </c>
      <c r="B21" s="26" t="s">
        <v>61</v>
      </c>
      <c r="C21" s="26" t="s">
        <v>61</v>
      </c>
      <c r="D21" s="34">
        <v>0</v>
      </c>
      <c r="E21" s="16">
        <f t="shared" si="3"/>
        <v>0</v>
      </c>
      <c r="F21" s="39">
        <f t="shared" si="0"/>
        <v>0</v>
      </c>
      <c r="G21" s="16">
        <f t="shared" si="1"/>
        <v>0</v>
      </c>
      <c r="H21" s="16">
        <f t="shared" si="4"/>
        <v>0</v>
      </c>
      <c r="I21" s="16">
        <f t="shared" si="5"/>
        <v>0</v>
      </c>
      <c r="J21" s="16">
        <f t="shared" si="6"/>
        <v>0</v>
      </c>
      <c r="K21" s="48">
        <f t="shared" si="2"/>
        <v>0</v>
      </c>
      <c r="L21" s="47">
        <f t="shared" si="7"/>
        <v>0</v>
      </c>
      <c r="M21" s="56" t="s">
        <v>59</v>
      </c>
    </row>
    <row r="22" spans="1:13" s="3" customFormat="1" ht="15.75" thickBot="1">
      <c r="A22" s="27">
        <v>13</v>
      </c>
      <c r="B22" s="26" t="s">
        <v>61</v>
      </c>
      <c r="C22" s="26" t="s">
        <v>61</v>
      </c>
      <c r="D22" s="34">
        <v>0</v>
      </c>
      <c r="E22" s="16">
        <f t="shared" si="3"/>
        <v>0</v>
      </c>
      <c r="F22" s="39">
        <f t="shared" si="0"/>
        <v>0</v>
      </c>
      <c r="G22" s="16">
        <f t="shared" si="1"/>
        <v>0</v>
      </c>
      <c r="H22" s="16">
        <f t="shared" si="4"/>
        <v>0</v>
      </c>
      <c r="I22" s="16">
        <f t="shared" si="5"/>
        <v>0</v>
      </c>
      <c r="J22" s="16">
        <f t="shared" si="6"/>
        <v>0</v>
      </c>
      <c r="K22" s="48">
        <f t="shared" si="2"/>
        <v>0</v>
      </c>
      <c r="L22" s="47">
        <f t="shared" si="7"/>
        <v>0</v>
      </c>
      <c r="M22" s="57"/>
    </row>
    <row r="23" spans="1:13" s="3" customFormat="1" ht="15.75" thickBot="1">
      <c r="A23" s="27">
        <v>14</v>
      </c>
      <c r="B23" s="26" t="s">
        <v>61</v>
      </c>
      <c r="C23" s="26" t="s">
        <v>61</v>
      </c>
      <c r="D23" s="34">
        <v>0</v>
      </c>
      <c r="E23" s="16">
        <f t="shared" si="3"/>
        <v>0</v>
      </c>
      <c r="F23" s="39">
        <f t="shared" si="0"/>
        <v>0</v>
      </c>
      <c r="G23" s="16">
        <f t="shared" si="1"/>
        <v>0</v>
      </c>
      <c r="H23" s="16">
        <f t="shared" si="4"/>
        <v>0</v>
      </c>
      <c r="I23" s="16">
        <f t="shared" si="5"/>
        <v>0</v>
      </c>
      <c r="J23" s="16">
        <f t="shared" si="6"/>
        <v>0</v>
      </c>
      <c r="K23" s="48">
        <f t="shared" si="2"/>
        <v>0</v>
      </c>
      <c r="L23" s="47">
        <f t="shared" si="7"/>
        <v>0</v>
      </c>
      <c r="M23" s="54" t="s">
        <v>62</v>
      </c>
    </row>
    <row r="24" spans="1:13" s="3" customFormat="1" ht="15.75" thickBot="1">
      <c r="A24" s="27">
        <v>15</v>
      </c>
      <c r="B24" s="26" t="s">
        <v>61</v>
      </c>
      <c r="C24" s="26" t="s">
        <v>61</v>
      </c>
      <c r="D24" s="34">
        <v>0</v>
      </c>
      <c r="E24" s="16">
        <f t="shared" si="3"/>
        <v>0</v>
      </c>
      <c r="F24" s="39">
        <f t="shared" si="0"/>
        <v>0</v>
      </c>
      <c r="G24" s="16">
        <f t="shared" si="1"/>
        <v>0</v>
      </c>
      <c r="H24" s="16">
        <f t="shared" si="4"/>
        <v>0</v>
      </c>
      <c r="I24" s="16">
        <f t="shared" si="5"/>
        <v>0</v>
      </c>
      <c r="J24" s="16">
        <f t="shared" si="6"/>
        <v>0</v>
      </c>
      <c r="K24" s="48">
        <f t="shared" si="2"/>
        <v>0</v>
      </c>
      <c r="L24" s="47">
        <f t="shared" si="7"/>
        <v>0</v>
      </c>
      <c r="M24" s="54" t="s">
        <v>61</v>
      </c>
    </row>
    <row r="25" spans="1:13" s="3" customFormat="1" ht="15.75" thickBot="1">
      <c r="A25" s="27">
        <v>16</v>
      </c>
      <c r="B25" s="26" t="s">
        <v>61</v>
      </c>
      <c r="C25" s="26" t="s">
        <v>61</v>
      </c>
      <c r="D25" s="34">
        <v>0</v>
      </c>
      <c r="E25" s="16">
        <f t="shared" si="3"/>
        <v>0</v>
      </c>
      <c r="F25" s="39">
        <f t="shared" si="0"/>
        <v>0</v>
      </c>
      <c r="G25" s="16">
        <f t="shared" si="1"/>
        <v>0</v>
      </c>
      <c r="H25" s="16">
        <f t="shared" si="4"/>
        <v>0</v>
      </c>
      <c r="I25" s="16">
        <f t="shared" si="5"/>
        <v>0</v>
      </c>
      <c r="J25" s="16">
        <f t="shared" si="6"/>
        <v>0</v>
      </c>
      <c r="K25" s="48">
        <f t="shared" si="2"/>
        <v>0</v>
      </c>
      <c r="L25" s="47">
        <f t="shared" si="7"/>
        <v>0</v>
      </c>
      <c r="M25" s="47"/>
    </row>
    <row r="26" spans="1:13" s="3" customFormat="1" ht="15.75" thickBot="1">
      <c r="A26" s="27">
        <v>17</v>
      </c>
      <c r="B26" s="26" t="s">
        <v>61</v>
      </c>
      <c r="C26" s="26" t="s">
        <v>61</v>
      </c>
      <c r="D26" s="34">
        <v>0</v>
      </c>
      <c r="E26" s="16">
        <f t="shared" si="3"/>
        <v>0</v>
      </c>
      <c r="F26" s="39">
        <f t="shared" si="0"/>
        <v>0</v>
      </c>
      <c r="G26" s="16">
        <f t="shared" si="1"/>
        <v>0</v>
      </c>
      <c r="H26" s="16">
        <f t="shared" si="4"/>
        <v>0</v>
      </c>
      <c r="I26" s="16">
        <f t="shared" si="5"/>
        <v>0</v>
      </c>
      <c r="J26" s="16">
        <f t="shared" si="6"/>
        <v>0</v>
      </c>
      <c r="K26" s="48">
        <f t="shared" si="2"/>
        <v>0</v>
      </c>
      <c r="L26" s="47">
        <f t="shared" si="7"/>
        <v>0</v>
      </c>
      <c r="M26" s="47"/>
    </row>
    <row r="27" spans="1:13" s="3" customFormat="1" ht="15.75" thickBot="1">
      <c r="A27" s="27">
        <v>18</v>
      </c>
      <c r="B27" s="26" t="s">
        <v>61</v>
      </c>
      <c r="C27" s="26" t="s">
        <v>61</v>
      </c>
      <c r="D27" s="34">
        <v>0</v>
      </c>
      <c r="E27" s="16">
        <f t="shared" si="3"/>
        <v>0</v>
      </c>
      <c r="F27" s="39">
        <f t="shared" si="0"/>
        <v>0</v>
      </c>
      <c r="G27" s="16">
        <f t="shared" si="1"/>
        <v>0</v>
      </c>
      <c r="H27" s="16">
        <f t="shared" si="4"/>
        <v>0</v>
      </c>
      <c r="I27" s="16">
        <f t="shared" si="5"/>
        <v>0</v>
      </c>
      <c r="J27" s="16">
        <f t="shared" si="6"/>
        <v>0</v>
      </c>
      <c r="K27" s="48">
        <f t="shared" si="2"/>
        <v>0</v>
      </c>
      <c r="L27" s="47">
        <f t="shared" si="7"/>
        <v>0</v>
      </c>
      <c r="M27" s="47"/>
    </row>
    <row r="28" spans="1:13" s="3" customFormat="1" ht="15.75" thickBot="1">
      <c r="A28" s="27">
        <v>19</v>
      </c>
      <c r="B28" s="26" t="s">
        <v>61</v>
      </c>
      <c r="C28" s="26" t="s">
        <v>61</v>
      </c>
      <c r="D28" s="34">
        <v>0</v>
      </c>
      <c r="E28" s="16">
        <f t="shared" si="3"/>
        <v>0</v>
      </c>
      <c r="F28" s="39">
        <f t="shared" si="0"/>
        <v>0</v>
      </c>
      <c r="G28" s="16">
        <f t="shared" si="1"/>
        <v>0</v>
      </c>
      <c r="H28" s="16">
        <f t="shared" si="4"/>
        <v>0</v>
      </c>
      <c r="I28" s="16">
        <f t="shared" si="5"/>
        <v>0</v>
      </c>
      <c r="J28" s="16">
        <f t="shared" si="6"/>
        <v>0</v>
      </c>
      <c r="K28" s="48">
        <f t="shared" si="2"/>
        <v>0</v>
      </c>
      <c r="L28" s="47">
        <f t="shared" si="7"/>
        <v>0</v>
      </c>
      <c r="M28" s="47"/>
    </row>
    <row r="29" spans="1:13" s="3" customFormat="1" ht="15.75" thickBot="1">
      <c r="A29" s="27">
        <v>20</v>
      </c>
      <c r="B29" s="26" t="s">
        <v>61</v>
      </c>
      <c r="C29" s="26" t="s">
        <v>61</v>
      </c>
      <c r="D29" s="34">
        <v>0</v>
      </c>
      <c r="E29" s="16">
        <f t="shared" si="3"/>
        <v>0</v>
      </c>
      <c r="F29" s="39">
        <f t="shared" si="0"/>
        <v>0</v>
      </c>
      <c r="G29" s="16">
        <f t="shared" si="1"/>
        <v>0</v>
      </c>
      <c r="H29" s="16">
        <f t="shared" si="4"/>
        <v>0</v>
      </c>
      <c r="I29" s="16">
        <f t="shared" si="5"/>
        <v>0</v>
      </c>
      <c r="J29" s="16">
        <f t="shared" si="6"/>
        <v>0</v>
      </c>
      <c r="K29" s="48">
        <f t="shared" si="2"/>
        <v>0</v>
      </c>
      <c r="L29" s="47">
        <f t="shared" si="7"/>
        <v>0</v>
      </c>
      <c r="M29" s="47"/>
    </row>
    <row r="30" spans="1:13" s="3" customFormat="1" ht="15.75" thickBot="1">
      <c r="A30" s="27">
        <v>21</v>
      </c>
      <c r="B30" s="26" t="s">
        <v>61</v>
      </c>
      <c r="C30" s="26" t="s">
        <v>61</v>
      </c>
      <c r="D30" s="34">
        <v>0</v>
      </c>
      <c r="E30" s="16">
        <f t="shared" si="3"/>
        <v>0</v>
      </c>
      <c r="F30" s="39">
        <f t="shared" si="0"/>
        <v>0</v>
      </c>
      <c r="G30" s="16">
        <f t="shared" si="1"/>
        <v>0</v>
      </c>
      <c r="H30" s="16">
        <f t="shared" si="4"/>
        <v>0</v>
      </c>
      <c r="I30" s="16">
        <f t="shared" si="5"/>
        <v>0</v>
      </c>
      <c r="J30" s="16">
        <f t="shared" si="6"/>
        <v>0</v>
      </c>
      <c r="K30" s="48">
        <f t="shared" si="2"/>
        <v>0</v>
      </c>
      <c r="L30" s="47">
        <f t="shared" si="7"/>
        <v>0</v>
      </c>
      <c r="M30" s="47"/>
    </row>
    <row r="31" spans="1:13" s="3" customFormat="1" ht="15.75" thickBot="1">
      <c r="A31" s="27">
        <v>22</v>
      </c>
      <c r="B31" s="26" t="s">
        <v>61</v>
      </c>
      <c r="C31" s="26" t="s">
        <v>61</v>
      </c>
      <c r="D31" s="34">
        <v>0</v>
      </c>
      <c r="E31" s="16">
        <f t="shared" si="3"/>
        <v>0</v>
      </c>
      <c r="F31" s="39">
        <f t="shared" si="0"/>
        <v>0</v>
      </c>
      <c r="G31" s="16">
        <f t="shared" si="1"/>
        <v>0</v>
      </c>
      <c r="H31" s="16">
        <f t="shared" si="4"/>
        <v>0</v>
      </c>
      <c r="I31" s="16">
        <f t="shared" si="5"/>
        <v>0</v>
      </c>
      <c r="J31" s="16">
        <f t="shared" si="6"/>
        <v>0</v>
      </c>
      <c r="K31" s="48">
        <f t="shared" si="2"/>
        <v>0</v>
      </c>
      <c r="L31" s="47">
        <f t="shared" si="7"/>
        <v>0</v>
      </c>
      <c r="M31" s="47"/>
    </row>
    <row r="32" spans="1:13" s="3" customFormat="1" ht="15.75" thickBot="1">
      <c r="A32" s="27">
        <v>23</v>
      </c>
      <c r="B32" s="26" t="s">
        <v>61</v>
      </c>
      <c r="C32" s="26" t="s">
        <v>61</v>
      </c>
      <c r="D32" s="34">
        <v>0</v>
      </c>
      <c r="E32" s="16">
        <f t="shared" si="3"/>
        <v>0</v>
      </c>
      <c r="F32" s="39">
        <f t="shared" si="0"/>
        <v>0</v>
      </c>
      <c r="G32" s="16">
        <f t="shared" si="1"/>
        <v>0</v>
      </c>
      <c r="H32" s="16">
        <f t="shared" si="4"/>
        <v>0</v>
      </c>
      <c r="I32" s="16">
        <f t="shared" si="5"/>
        <v>0</v>
      </c>
      <c r="J32" s="16">
        <f t="shared" si="6"/>
        <v>0</v>
      </c>
      <c r="K32" s="48">
        <f t="shared" si="2"/>
        <v>0</v>
      </c>
      <c r="L32" s="47">
        <f t="shared" si="7"/>
        <v>0</v>
      </c>
      <c r="M32" s="47"/>
    </row>
    <row r="33" spans="1:13" s="3" customFormat="1" ht="15.75" thickBot="1">
      <c r="A33" s="27">
        <v>24</v>
      </c>
      <c r="B33" s="26" t="s">
        <v>61</v>
      </c>
      <c r="C33" s="26" t="s">
        <v>61</v>
      </c>
      <c r="D33" s="34">
        <v>0</v>
      </c>
      <c r="E33" s="16">
        <f t="shared" si="3"/>
        <v>0</v>
      </c>
      <c r="F33" s="39">
        <f t="shared" si="0"/>
        <v>0</v>
      </c>
      <c r="G33" s="16">
        <f t="shared" si="1"/>
        <v>0</v>
      </c>
      <c r="H33" s="16">
        <f t="shared" si="4"/>
        <v>0</v>
      </c>
      <c r="I33" s="16">
        <f t="shared" si="5"/>
        <v>0</v>
      </c>
      <c r="J33" s="16">
        <f t="shared" si="6"/>
        <v>0</v>
      </c>
      <c r="K33" s="48">
        <f t="shared" si="2"/>
        <v>0</v>
      </c>
      <c r="L33" s="47">
        <f t="shared" si="7"/>
        <v>0</v>
      </c>
      <c r="M33" s="47"/>
    </row>
    <row r="34" spans="1:13" s="3" customFormat="1" ht="15.75" thickBot="1">
      <c r="A34" s="27">
        <v>25</v>
      </c>
      <c r="B34" s="26" t="s">
        <v>61</v>
      </c>
      <c r="C34" s="26" t="s">
        <v>61</v>
      </c>
      <c r="D34" s="34">
        <v>0</v>
      </c>
      <c r="E34" s="16">
        <f t="shared" si="3"/>
        <v>0</v>
      </c>
      <c r="F34" s="39">
        <f t="shared" si="0"/>
        <v>0</v>
      </c>
      <c r="G34" s="16">
        <f t="shared" si="1"/>
        <v>0</v>
      </c>
      <c r="H34" s="16">
        <f t="shared" si="4"/>
        <v>0</v>
      </c>
      <c r="I34" s="16">
        <f t="shared" si="5"/>
        <v>0</v>
      </c>
      <c r="J34" s="16">
        <f t="shared" si="6"/>
        <v>0</v>
      </c>
      <c r="K34" s="48">
        <f t="shared" si="2"/>
        <v>0</v>
      </c>
      <c r="L34" s="47">
        <f t="shared" si="7"/>
        <v>0</v>
      </c>
      <c r="M34" s="47"/>
    </row>
    <row r="35" spans="1:13" s="3" customFormat="1" ht="15.75" thickBot="1">
      <c r="A35" s="27">
        <v>26</v>
      </c>
      <c r="B35" s="26" t="s">
        <v>61</v>
      </c>
      <c r="C35" s="26" t="s">
        <v>61</v>
      </c>
      <c r="D35" s="34">
        <v>0</v>
      </c>
      <c r="E35" s="16">
        <f t="shared" si="3"/>
        <v>0</v>
      </c>
      <c r="F35" s="39">
        <f t="shared" si="0"/>
        <v>0</v>
      </c>
      <c r="G35" s="16">
        <f t="shared" si="1"/>
        <v>0</v>
      </c>
      <c r="H35" s="16">
        <f t="shared" si="4"/>
        <v>0</v>
      </c>
      <c r="I35" s="16">
        <f t="shared" si="5"/>
        <v>0</v>
      </c>
      <c r="J35" s="16">
        <f t="shared" si="6"/>
        <v>0</v>
      </c>
      <c r="K35" s="48">
        <f t="shared" si="2"/>
        <v>0</v>
      </c>
      <c r="L35" s="47">
        <f t="shared" si="7"/>
        <v>0</v>
      </c>
      <c r="M35" s="47"/>
    </row>
    <row r="36" spans="1:13" s="3" customFormat="1" ht="15.75" thickBot="1">
      <c r="A36" s="27">
        <v>27</v>
      </c>
      <c r="B36" s="26" t="s">
        <v>61</v>
      </c>
      <c r="C36" s="26" t="s">
        <v>61</v>
      </c>
      <c r="D36" s="34">
        <v>0</v>
      </c>
      <c r="E36" s="16">
        <f>IF(OR(B36="SI",C36="SI"),$H$7,0)</f>
        <v>0</v>
      </c>
      <c r="F36" s="39">
        <f>IF(OR(B36="SI",C36="SI"),E36+IF(D36&gt;$F$7,(D36-$F$7)*0.4*E36,0)+IF(L36&gt;$G$7,0.05*E36,0),0)</f>
        <v>0</v>
      </c>
      <c r="G36" s="16">
        <f>IF(C36="SI",$I$7,0)</f>
        <v>0</v>
      </c>
      <c r="H36" s="16">
        <f t="shared" si="4"/>
        <v>0</v>
      </c>
      <c r="I36" s="16">
        <f>IF(OR(B36="SI",C36="SI"),$J$7,0)</f>
        <v>0</v>
      </c>
      <c r="J36" s="16">
        <f>SUM(F36:I36)</f>
        <v>0</v>
      </c>
      <c r="K36" s="48">
        <f t="shared" si="2"/>
        <v>0</v>
      </c>
      <c r="L36" s="47">
        <f t="shared" si="7"/>
        <v>0</v>
      </c>
      <c r="M36" s="47"/>
    </row>
    <row r="37" spans="1:13" s="3" customFormat="1" ht="15.75" thickBot="1">
      <c r="A37" s="27">
        <v>28</v>
      </c>
      <c r="B37" s="26" t="s">
        <v>61</v>
      </c>
      <c r="C37" s="26" t="s">
        <v>61</v>
      </c>
      <c r="D37" s="34">
        <v>0</v>
      </c>
      <c r="E37" s="16">
        <f>IF(OR(B37="SI",C37="SI"),$H$7,0)</f>
        <v>0</v>
      </c>
      <c r="F37" s="39">
        <f>IF(OR(B37="SI",C37="SI"),E37+IF(D37&gt;$F$7,(D37-$F$7)*0.4*E37,0)+IF(L37&gt;$G$7,0.05*E37,0),0)</f>
        <v>0</v>
      </c>
      <c r="G37" s="16">
        <f>IF(C37="SI",$I$7,0)</f>
        <v>0</v>
      </c>
      <c r="H37" s="16">
        <f t="shared" si="4"/>
        <v>0</v>
      </c>
      <c r="I37" s="16">
        <f>IF(OR(B37="SI",C37="SI"),$J$7,0)</f>
        <v>0</v>
      </c>
      <c r="J37" s="16">
        <f>SUM(F37:I37)</f>
        <v>0</v>
      </c>
      <c r="K37" s="48">
        <f t="shared" si="2"/>
        <v>0</v>
      </c>
      <c r="L37" s="47">
        <f t="shared" si="7"/>
        <v>0</v>
      </c>
      <c r="M37" s="47"/>
    </row>
    <row r="38" spans="1:13" s="3" customFormat="1" ht="15.75" thickBot="1">
      <c r="A38" s="27">
        <v>29</v>
      </c>
      <c r="B38" s="26" t="s">
        <v>61</v>
      </c>
      <c r="C38" s="26" t="s">
        <v>61</v>
      </c>
      <c r="D38" s="34">
        <v>0</v>
      </c>
      <c r="E38" s="16">
        <f>IF(OR(B38="SI",C38="SI"),$H$7,0)</f>
        <v>0</v>
      </c>
      <c r="F38" s="39">
        <f>IF(OR(B38="SI",C38="SI"),E38+IF(D38&gt;$F$7,(D38-$F$7)*0.4*E38,0)+IF(L38&gt;$G$7,0.05*E38,0),0)</f>
        <v>0</v>
      </c>
      <c r="G38" s="16">
        <f>IF(C38="SI",$I$7,0)</f>
        <v>0</v>
      </c>
      <c r="H38" s="16">
        <f t="shared" si="4"/>
        <v>0</v>
      </c>
      <c r="I38" s="16">
        <f>IF(OR(B38="SI",C38="SI"),$J$7,0)</f>
        <v>0</v>
      </c>
      <c r="J38" s="16">
        <f>SUM(F38:I38)</f>
        <v>0</v>
      </c>
      <c r="K38" s="48">
        <f t="shared" si="2"/>
        <v>0</v>
      </c>
      <c r="L38" s="47">
        <f t="shared" si="7"/>
        <v>0</v>
      </c>
      <c r="M38" s="47"/>
    </row>
    <row r="39" spans="1:12" s="3" customFormat="1" ht="15.75" thickBot="1">
      <c r="A39" s="27">
        <v>30</v>
      </c>
      <c r="B39" s="26" t="s">
        <v>61</v>
      </c>
      <c r="C39" s="26" t="s">
        <v>61</v>
      </c>
      <c r="D39" s="34">
        <v>0</v>
      </c>
      <c r="E39" s="16">
        <f>IF(OR(B39="SI",C39="SI"),$H$7,0)</f>
        <v>0</v>
      </c>
      <c r="F39" s="39">
        <f>IF(OR(B39="SI",C39="SI"),E39+IF(D39&gt;$F$7,(D39-$F$7)*0.4*E39,0)+IF(L39&gt;$G$7,0.05*E39,0),0)</f>
        <v>0</v>
      </c>
      <c r="G39" s="16">
        <f>IF(C39="SI",$I$7,0)</f>
        <v>0</v>
      </c>
      <c r="H39" s="16">
        <f t="shared" si="4"/>
        <v>0</v>
      </c>
      <c r="I39" s="16">
        <f>IF(OR(B39="SI",C39="SI"),$J$7,0)</f>
        <v>0</v>
      </c>
      <c r="J39" s="16">
        <f>SUM(F39:I39)</f>
        <v>0</v>
      </c>
      <c r="K39" s="48">
        <f t="shared" si="2"/>
        <v>0</v>
      </c>
      <c r="L39" s="47">
        <f t="shared" si="7"/>
        <v>0</v>
      </c>
    </row>
    <row r="40" spans="1:12" s="3" customFormat="1" ht="15.75" thickBot="1">
      <c r="A40" s="27">
        <v>31</v>
      </c>
      <c r="B40" s="26" t="s">
        <v>61</v>
      </c>
      <c r="C40" s="26" t="s">
        <v>61</v>
      </c>
      <c r="D40" s="34">
        <v>0</v>
      </c>
      <c r="E40" s="16">
        <f>IF(OR(B40="SI",C40="SI"),$H$7,0)</f>
        <v>0</v>
      </c>
      <c r="F40" s="39">
        <f>IF(OR(B40="SI",C40="SI"),E40+IF(D40&gt;$F$7,(D40-$F$7)*0.4*E40,0)+IF(L40&gt;$G$7,0.05*E40,0),0)</f>
        <v>0</v>
      </c>
      <c r="G40" s="16">
        <f>IF(C40="SI",$I$7,0)</f>
        <v>0</v>
      </c>
      <c r="H40" s="16">
        <f t="shared" si="4"/>
        <v>0</v>
      </c>
      <c r="I40" s="16">
        <f>IF(OR(B40="SI",C40="SI"),$J$7,0)</f>
        <v>0</v>
      </c>
      <c r="J40" s="16">
        <f>SUM(F40:I40)</f>
        <v>0</v>
      </c>
      <c r="K40" s="48">
        <f t="shared" si="2"/>
        <v>0</v>
      </c>
      <c r="L40" s="47">
        <f t="shared" si="7"/>
        <v>0</v>
      </c>
    </row>
    <row r="41" spans="1:13" s="3" customFormat="1" ht="15.75" thickBot="1">
      <c r="A41" s="28" t="s">
        <v>75</v>
      </c>
      <c r="B41" s="29"/>
      <c r="C41" s="37"/>
      <c r="D41" s="30"/>
      <c r="E41" s="40"/>
      <c r="F41" s="40">
        <f aca="true" t="shared" si="8" ref="F41:K41">SUM(F10:F40)</f>
        <v>0</v>
      </c>
      <c r="G41" s="40">
        <f t="shared" si="8"/>
        <v>0</v>
      </c>
      <c r="H41" s="40">
        <f t="shared" si="8"/>
        <v>0</v>
      </c>
      <c r="I41" s="40">
        <f t="shared" si="8"/>
        <v>0</v>
      </c>
      <c r="J41" s="31">
        <f t="shared" si="8"/>
        <v>0</v>
      </c>
      <c r="K41" s="49">
        <f t="shared" si="8"/>
        <v>0</v>
      </c>
      <c r="L41" s="47"/>
      <c r="M41" s="47"/>
    </row>
    <row r="42" spans="11:22" s="3" customFormat="1" ht="15">
      <c r="K42" s="47"/>
      <c r="L42" s="47"/>
      <c r="M42" s="47"/>
      <c r="V42" s="25"/>
    </row>
    <row r="43" spans="2:6" ht="30.75" thickBot="1">
      <c r="B43" s="32" t="s">
        <v>40</v>
      </c>
      <c r="D43" s="84" t="s">
        <v>72</v>
      </c>
      <c r="E43" s="85"/>
      <c r="F43" s="86"/>
    </row>
    <row r="44" spans="2:6" ht="15.75" thickBot="1">
      <c r="B44" s="50">
        <f>K41</f>
        <v>0</v>
      </c>
      <c r="D44" s="87">
        <f>J41</f>
        <v>0</v>
      </c>
      <c r="E44" s="88"/>
      <c r="F44" s="89"/>
    </row>
  </sheetData>
  <sheetProtection password="8D1E" sheet="1" selectLockedCells="1"/>
  <mergeCells count="12">
    <mergeCell ref="A4:J4"/>
    <mergeCell ref="J1:J2"/>
    <mergeCell ref="F1:G1"/>
    <mergeCell ref="F2:G2"/>
    <mergeCell ref="H1:I1"/>
    <mergeCell ref="H2:I2"/>
    <mergeCell ref="D43:F43"/>
    <mergeCell ref="D44:F44"/>
    <mergeCell ref="A1:E1"/>
    <mergeCell ref="A2:E2"/>
    <mergeCell ref="A6:E6"/>
    <mergeCell ref="A7:E7"/>
  </mergeCells>
  <conditionalFormatting sqref="D10:D40">
    <cfRule type="cellIs" priority="7" dxfId="3" operator="greaterThan">
      <formula>0</formula>
    </cfRule>
  </conditionalFormatting>
  <conditionalFormatting sqref="B10:C40">
    <cfRule type="cellIs" priority="1" dxfId="3" operator="equal">
      <formula>"SI"</formula>
    </cfRule>
  </conditionalFormatting>
  <conditionalFormatting sqref="E10:J41">
    <cfRule type="cellIs" priority="9" dxfId="4" operator="greaterThan">
      <formula>0</formula>
    </cfRule>
  </conditionalFormatting>
  <dataValidations count="2">
    <dataValidation type="list" allowBlank="1" showInputMessage="1" showErrorMessage="1" sqref="B10:C40">
      <formula1>$M$23:$M$24</formula1>
    </dataValidation>
    <dataValidation type="list" allowBlank="1" showInputMessage="1" showErrorMessage="1" sqref="F2:G2">
      <formula1>$M$10:$M$21</formula1>
    </dataValidation>
  </dataValidations>
  <printOptions/>
  <pageMargins left="0.25" right="0.25" top="0.75" bottom="0.75" header="0.3" footer="0.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5">
      <selection activeCell="F12" sqref="F12"/>
    </sheetView>
  </sheetViews>
  <sheetFormatPr defaultColWidth="9.140625" defaultRowHeight="15"/>
  <cols>
    <col min="1" max="1" width="28.57421875" style="18" customWidth="1"/>
    <col min="2" max="3" width="10.140625" style="18" bestFit="1" customWidth="1"/>
    <col min="4" max="8" width="17.8515625" style="18" customWidth="1"/>
    <col min="9" max="9" width="21.421875" style="18" customWidth="1"/>
    <col min="10" max="16384" width="9.140625" style="18" customWidth="1"/>
  </cols>
  <sheetData>
    <row r="1" ht="40.5" customHeight="1">
      <c r="I1" s="6" t="s">
        <v>45</v>
      </c>
    </row>
    <row r="2" spans="1:9" ht="60.75" customHeight="1">
      <c r="A2" s="104" t="s">
        <v>85</v>
      </c>
      <c r="B2" s="105"/>
      <c r="C2" s="105"/>
      <c r="D2" s="105"/>
      <c r="E2" s="105"/>
      <c r="F2" s="105"/>
      <c r="G2" s="105"/>
      <c r="H2" s="106"/>
      <c r="I2" s="107"/>
    </row>
    <row r="3" spans="1:9" ht="37.5" customHeight="1">
      <c r="A3" s="110" t="s">
        <v>0</v>
      </c>
      <c r="B3" s="108" t="s">
        <v>4</v>
      </c>
      <c r="C3" s="109"/>
      <c r="D3" s="102" t="s">
        <v>14</v>
      </c>
      <c r="E3" s="102" t="s">
        <v>15</v>
      </c>
      <c r="F3" s="102" t="s">
        <v>16</v>
      </c>
      <c r="G3" s="102" t="s">
        <v>76</v>
      </c>
      <c r="H3" s="102" t="s">
        <v>18</v>
      </c>
      <c r="I3" s="102" t="s">
        <v>17</v>
      </c>
    </row>
    <row r="4" spans="1:9" ht="45" customHeight="1">
      <c r="A4" s="103"/>
      <c r="B4" s="20" t="s">
        <v>1</v>
      </c>
      <c r="C4" s="20" t="s">
        <v>2</v>
      </c>
      <c r="D4" s="111"/>
      <c r="E4" s="111"/>
      <c r="F4" s="111"/>
      <c r="G4" s="103"/>
      <c r="H4" s="103"/>
      <c r="I4" s="103"/>
    </row>
    <row r="5" spans="1:9" ht="45">
      <c r="A5" s="21" t="s">
        <v>7</v>
      </c>
      <c r="B5" s="22">
        <v>0</v>
      </c>
      <c r="C5" s="22">
        <v>1000</v>
      </c>
      <c r="D5" s="22">
        <v>1</v>
      </c>
      <c r="E5" s="22">
        <v>3</v>
      </c>
      <c r="F5" s="58">
        <v>85.8</v>
      </c>
      <c r="G5" s="59">
        <f>ROUNDUP((F5*0.85),2)</f>
        <v>72.93</v>
      </c>
      <c r="H5" s="59">
        <f>ROUNDUP((F5*0.05),2)</f>
        <v>4.29</v>
      </c>
      <c r="I5" s="60">
        <f>SUM(G5:H5)</f>
        <v>77.22000000000001</v>
      </c>
    </row>
    <row r="6" spans="1:9" ht="45">
      <c r="A6" s="21" t="s">
        <v>8</v>
      </c>
      <c r="B6" s="22">
        <v>1001</v>
      </c>
      <c r="C6" s="22">
        <v>3000</v>
      </c>
      <c r="D6" s="22">
        <v>1</v>
      </c>
      <c r="E6" s="22">
        <v>3</v>
      </c>
      <c r="F6" s="58">
        <v>110</v>
      </c>
      <c r="G6" s="61">
        <f aca="true" t="shared" si="0" ref="G6:G11">ROUNDUP((F6*0.85),2)</f>
        <v>93.5</v>
      </c>
      <c r="H6" s="61">
        <f aca="true" t="shared" si="1" ref="H6:H11">ROUNDUP((F6*0.05),2)</f>
        <v>5.5</v>
      </c>
      <c r="I6" s="60">
        <f aca="true" t="shared" si="2" ref="I6:I11">SUM(G6:H6)</f>
        <v>99</v>
      </c>
    </row>
    <row r="7" spans="1:9" ht="45">
      <c r="A7" s="21" t="s">
        <v>9</v>
      </c>
      <c r="B7" s="22">
        <v>3001</v>
      </c>
      <c r="C7" s="22">
        <v>6000</v>
      </c>
      <c r="D7" s="22">
        <v>1</v>
      </c>
      <c r="E7" s="22">
        <v>4</v>
      </c>
      <c r="F7" s="58">
        <v>127.5</v>
      </c>
      <c r="G7" s="61">
        <f t="shared" si="0"/>
        <v>108.38000000000001</v>
      </c>
      <c r="H7" s="61">
        <f t="shared" si="1"/>
        <v>6.38</v>
      </c>
      <c r="I7" s="60">
        <f t="shared" si="2"/>
        <v>114.76</v>
      </c>
    </row>
    <row r="8" spans="1:9" ht="45">
      <c r="A8" s="21" t="s">
        <v>10</v>
      </c>
      <c r="B8" s="22">
        <v>6001</v>
      </c>
      <c r="C8" s="22">
        <v>15000</v>
      </c>
      <c r="D8" s="22">
        <v>2</v>
      </c>
      <c r="E8" s="22">
        <v>7</v>
      </c>
      <c r="F8" s="58">
        <v>173.7</v>
      </c>
      <c r="G8" s="61">
        <f t="shared" si="0"/>
        <v>147.64999999999998</v>
      </c>
      <c r="H8" s="61">
        <f t="shared" si="1"/>
        <v>8.69</v>
      </c>
      <c r="I8" s="60">
        <f t="shared" si="2"/>
        <v>156.33999999999997</v>
      </c>
    </row>
    <row r="9" spans="1:9" ht="75">
      <c r="A9" s="21" t="s">
        <v>11</v>
      </c>
      <c r="B9" s="22">
        <v>15001</v>
      </c>
      <c r="C9" s="22">
        <v>40000</v>
      </c>
      <c r="D9" s="22">
        <v>2</v>
      </c>
      <c r="E9" s="22">
        <v>11</v>
      </c>
      <c r="F9" s="58">
        <v>245</v>
      </c>
      <c r="G9" s="61">
        <f t="shared" si="0"/>
        <v>208.25</v>
      </c>
      <c r="H9" s="61">
        <f t="shared" si="1"/>
        <v>12.25</v>
      </c>
      <c r="I9" s="60">
        <f t="shared" si="2"/>
        <v>220.5</v>
      </c>
    </row>
    <row r="10" spans="1:9" ht="60">
      <c r="A10" s="21" t="s">
        <v>12</v>
      </c>
      <c r="B10" s="22">
        <v>40001</v>
      </c>
      <c r="C10" s="22">
        <v>100000</v>
      </c>
      <c r="D10" s="22">
        <v>3</v>
      </c>
      <c r="E10" s="22">
        <v>18</v>
      </c>
      <c r="F10" s="58">
        <v>376.1</v>
      </c>
      <c r="G10" s="61">
        <f t="shared" si="0"/>
        <v>319.69</v>
      </c>
      <c r="H10" s="61">
        <f t="shared" si="1"/>
        <v>18.810000000000002</v>
      </c>
      <c r="I10" s="60">
        <f t="shared" si="2"/>
        <v>338.5</v>
      </c>
    </row>
    <row r="11" spans="1:9" ht="60">
      <c r="A11" s="21" t="s">
        <v>13</v>
      </c>
      <c r="B11" s="22">
        <v>100000</v>
      </c>
      <c r="C11" s="22" t="s">
        <v>3</v>
      </c>
      <c r="D11" s="22">
        <v>5</v>
      </c>
      <c r="E11" s="22">
        <v>21</v>
      </c>
      <c r="F11" s="58">
        <v>536</v>
      </c>
      <c r="G11" s="61">
        <f t="shared" si="0"/>
        <v>455.6</v>
      </c>
      <c r="H11" s="61">
        <f t="shared" si="1"/>
        <v>26.8</v>
      </c>
      <c r="I11" s="60">
        <f t="shared" si="2"/>
        <v>482.40000000000003</v>
      </c>
    </row>
  </sheetData>
  <sheetProtection selectLockedCells="1" selectUnlockedCells="1"/>
  <mergeCells count="9">
    <mergeCell ref="I3:I4"/>
    <mergeCell ref="A2:I2"/>
    <mergeCell ref="B3:C3"/>
    <mergeCell ref="A3:A4"/>
    <mergeCell ref="G3:G4"/>
    <mergeCell ref="H3:H4"/>
    <mergeCell ref="D3:D4"/>
    <mergeCell ref="E3:E4"/>
    <mergeCell ref="F3:F4"/>
  </mergeCells>
  <printOptions/>
  <pageMargins left="0.25" right="0.25" top="0.75" bottom="0.75" header="0.3" footer="0.3"/>
  <pageSetup fitToHeight="1" fitToWidth="1" horizontalDpi="1200" verticalDpi="12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J6" sqref="J6"/>
    </sheetView>
  </sheetViews>
  <sheetFormatPr defaultColWidth="9.140625" defaultRowHeight="15"/>
  <cols>
    <col min="1" max="1" width="23.7109375" style="62" bestFit="1" customWidth="1"/>
    <col min="2" max="3" width="8.00390625" style="62" bestFit="1" customWidth="1"/>
    <col min="4" max="4" width="55.57421875" style="62" bestFit="1" customWidth="1"/>
    <col min="5" max="16384" width="9.140625" style="62" customWidth="1"/>
  </cols>
  <sheetData>
    <row r="1" s="1" customFormat="1" ht="27" thickBot="1">
      <c r="E1" s="7" t="s">
        <v>46</v>
      </c>
    </row>
    <row r="2" spans="1:5" s="1" customFormat="1" ht="19.5" thickTop="1">
      <c r="A2" s="118" t="s">
        <v>79</v>
      </c>
      <c r="B2" s="119"/>
      <c r="C2" s="119"/>
      <c r="D2" s="120"/>
      <c r="E2" s="19"/>
    </row>
    <row r="3" spans="1:5" s="1" customFormat="1" ht="18.75">
      <c r="A3" s="115" t="s">
        <v>77</v>
      </c>
      <c r="B3" s="116"/>
      <c r="C3" s="116"/>
      <c r="D3" s="117"/>
      <c r="E3" s="19"/>
    </row>
    <row r="4" spans="1:4" s="1" customFormat="1" ht="21.75" thickBot="1">
      <c r="A4" s="112" t="s">
        <v>84</v>
      </c>
      <c r="B4" s="113"/>
      <c r="C4" s="113"/>
      <c r="D4" s="114"/>
    </row>
    <row r="5" spans="1:4" ht="30" customHeight="1" thickTop="1">
      <c r="A5" s="123" t="s">
        <v>0</v>
      </c>
      <c r="B5" s="121" t="s">
        <v>4</v>
      </c>
      <c r="C5" s="122"/>
      <c r="D5" s="124" t="s">
        <v>78</v>
      </c>
    </row>
    <row r="6" spans="1:4" ht="33.75" customHeight="1" thickBot="1">
      <c r="A6" s="111"/>
      <c r="B6" s="63" t="s">
        <v>1</v>
      </c>
      <c r="C6" s="63" t="s">
        <v>2</v>
      </c>
      <c r="D6" s="125"/>
    </row>
    <row r="7" spans="1:4" ht="45">
      <c r="A7" s="2" t="s">
        <v>21</v>
      </c>
      <c r="B7" s="64">
        <v>0</v>
      </c>
      <c r="C7" s="64">
        <v>1000</v>
      </c>
      <c r="D7" s="65">
        <v>13.83</v>
      </c>
    </row>
    <row r="8" spans="1:4" ht="45">
      <c r="A8" s="2" t="s">
        <v>23</v>
      </c>
      <c r="B8" s="64">
        <v>1001</v>
      </c>
      <c r="C8" s="64">
        <v>3000</v>
      </c>
      <c r="D8" s="66">
        <v>18.02</v>
      </c>
    </row>
    <row r="9" spans="1:4" ht="45">
      <c r="A9" s="2" t="s">
        <v>22</v>
      </c>
      <c r="B9" s="64">
        <v>3001</v>
      </c>
      <c r="C9" s="64">
        <v>6000</v>
      </c>
      <c r="D9" s="66">
        <v>23.56</v>
      </c>
    </row>
    <row r="10" spans="1:4" ht="45">
      <c r="A10" s="2" t="s">
        <v>24</v>
      </c>
      <c r="B10" s="64">
        <v>6001</v>
      </c>
      <c r="C10" s="64">
        <v>15000</v>
      </c>
      <c r="D10" s="66">
        <v>30.52</v>
      </c>
    </row>
    <row r="11" spans="1:4" ht="60">
      <c r="A11" s="2" t="s">
        <v>25</v>
      </c>
      <c r="B11" s="64">
        <v>15001</v>
      </c>
      <c r="C11" s="64">
        <v>40000</v>
      </c>
      <c r="D11" s="66">
        <v>42.6</v>
      </c>
    </row>
    <row r="12" spans="1:4" ht="60">
      <c r="A12" s="2" t="s">
        <v>26</v>
      </c>
      <c r="B12" s="64">
        <v>40001</v>
      </c>
      <c r="C12" s="64">
        <v>100000</v>
      </c>
      <c r="D12" s="66">
        <v>59.61</v>
      </c>
    </row>
    <row r="13" spans="1:4" ht="60.75" thickBot="1">
      <c r="A13" s="2" t="s">
        <v>27</v>
      </c>
      <c r="B13" s="64">
        <v>100000</v>
      </c>
      <c r="C13" s="64" t="s">
        <v>3</v>
      </c>
      <c r="D13" s="67">
        <v>82.47</v>
      </c>
    </row>
  </sheetData>
  <sheetProtection selectLockedCells="1" selectUnlockedCells="1"/>
  <mergeCells count="6">
    <mergeCell ref="A4:D4"/>
    <mergeCell ref="A3:D3"/>
    <mergeCell ref="A2:D2"/>
    <mergeCell ref="B5:C5"/>
    <mergeCell ref="A5:A6"/>
    <mergeCell ref="D5:D6"/>
  </mergeCells>
  <printOptions/>
  <pageMargins left="0.25" right="0.25" top="0.75" bottom="0.75" header="0.3" footer="0.3"/>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Squizzato</dc:creator>
  <cp:keywords/>
  <dc:description/>
  <cp:lastModifiedBy>Utente</cp:lastModifiedBy>
  <cp:lastPrinted>2011-03-03T08:27:10Z</cp:lastPrinted>
  <dcterms:created xsi:type="dcterms:W3CDTF">2010-01-31T20:29:40Z</dcterms:created>
  <dcterms:modified xsi:type="dcterms:W3CDTF">2023-06-26T09:21:38Z</dcterms:modified>
  <cp:category/>
  <cp:version/>
  <cp:contentType/>
  <cp:contentStatus/>
</cp:coreProperties>
</file>